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" windowWidth="11295" windowHeight="6495" tabRatio="917" activeTab="1"/>
  </bookViews>
  <sheets>
    <sheet name="Nama2Siswa" sheetId="8" r:id="rId1"/>
    <sheet name="Koreksi (p)" sheetId="7" r:id="rId2"/>
    <sheet name="Analisis (p)" sheetId="1" r:id="rId3"/>
    <sheet name="Ketuntasan (p)" sheetId="2" r:id="rId4"/>
    <sheet name="Isian Keg Perb &amp; Peng" sheetId="3" r:id="rId5"/>
    <sheet name="Prog Perbaikan (p)" sheetId="4" r:id="rId6"/>
    <sheet name="Hasil Perbaikan (p)" sheetId="6" r:id="rId7"/>
    <sheet name="Pengayaan (P)" sheetId="5" r:id="rId8"/>
  </sheets>
  <definedNames>
    <definedName name="_xlnm._FilterDatabase" localSheetId="6" hidden="1">'Hasil Perbaikan (p)'!$E$11:$H$56</definedName>
    <definedName name="_xlnm._FilterDatabase" localSheetId="3" hidden="1">'Ketuntasan (p)'!$B$29:$G$74</definedName>
    <definedName name="_xlnm._FilterDatabase" localSheetId="7" hidden="1">'Pengayaan (P)'!$E$15:$H$60</definedName>
    <definedName name="_xlnm._FilterDatabase" localSheetId="5" hidden="1">'Prog Perbaikan (p)'!$E$11:$E$56</definedName>
    <definedName name="_xlnm.Print_Titles" localSheetId="3">'Ketuntasan (p)'!$29:$29</definedName>
    <definedName name="_xlnm.Print_Titles" localSheetId="7">'Pengayaan (P)'!$15:$15</definedName>
  </definedNames>
  <calcPr calcId="124519"/>
</workbook>
</file>

<file path=xl/calcChain.xml><?xml version="1.0" encoding="utf-8"?>
<calcChain xmlns="http://schemas.openxmlformats.org/spreadsheetml/2006/main">
  <c r="AU11" i="4"/>
  <c r="AW11"/>
  <c r="AY11"/>
  <c r="BA11"/>
  <c r="BM11"/>
  <c r="BK11"/>
  <c r="BI11"/>
  <c r="BG11"/>
  <c r="BE11"/>
  <c r="BC11"/>
  <c r="CC13" i="3"/>
  <c r="CB13"/>
  <c r="CA13"/>
  <c r="BZ13"/>
  <c r="BY13"/>
  <c r="BX13"/>
  <c r="BW13"/>
  <c r="BV13"/>
  <c r="BU13"/>
  <c r="BT13"/>
  <c r="BS13"/>
  <c r="BR13"/>
  <c r="BQ13"/>
  <c r="BP13"/>
  <c r="BO13"/>
  <c r="BN13"/>
  <c r="BM13"/>
  <c r="BL13"/>
  <c r="BK13"/>
  <c r="BJ13"/>
  <c r="BI13"/>
  <c r="BH13"/>
  <c r="BG13"/>
  <c r="BF13"/>
  <c r="BE13"/>
  <c r="BD13"/>
  <c r="BC13"/>
  <c r="BB13"/>
  <c r="BA13"/>
  <c r="AZ13"/>
  <c r="AY13"/>
  <c r="AX13"/>
  <c r="AW13"/>
  <c r="AV13"/>
  <c r="AU13"/>
  <c r="AT13"/>
  <c r="AS13"/>
  <c r="AR13"/>
  <c r="AQ13"/>
  <c r="AP13"/>
  <c r="CC12"/>
  <c r="CB12"/>
  <c r="CA12"/>
  <c r="BZ12"/>
  <c r="BY12"/>
  <c r="BX12"/>
  <c r="BW12"/>
  <c r="BV12"/>
  <c r="BU12"/>
  <c r="BT12"/>
  <c r="BS12"/>
  <c r="BR12"/>
  <c r="BQ12"/>
  <c r="BP12"/>
  <c r="BO12"/>
  <c r="BN12"/>
  <c r="BM12"/>
  <c r="BL12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CC11"/>
  <c r="CB11"/>
  <c r="CA11"/>
  <c r="BZ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CC7"/>
  <c r="CB7"/>
  <c r="CA7"/>
  <c r="BZ7"/>
  <c r="BY7"/>
  <c r="BX7"/>
  <c r="BW7"/>
  <c r="BV7"/>
  <c r="BU7"/>
  <c r="BT7"/>
  <c r="BS7"/>
  <c r="BR7"/>
  <c r="BQ7"/>
  <c r="BP7"/>
  <c r="BO7"/>
  <c r="BN7"/>
  <c r="BM7"/>
  <c r="BL7"/>
  <c r="BK7"/>
  <c r="BJ7"/>
  <c r="BI7"/>
  <c r="BH7"/>
  <c r="BG7"/>
  <c r="BF7"/>
  <c r="BE7"/>
  <c r="BD7"/>
  <c r="BC7"/>
  <c r="BB7"/>
  <c r="BA7"/>
  <c r="AZ7"/>
  <c r="AY7"/>
  <c r="AX7"/>
  <c r="AW7"/>
  <c r="AV7"/>
  <c r="AU7"/>
  <c r="AT7"/>
  <c r="AS7"/>
  <c r="AR7"/>
  <c r="AQ7"/>
  <c r="AP7"/>
  <c r="CC6"/>
  <c r="CB6"/>
  <c r="CA6"/>
  <c r="BZ6"/>
  <c r="BY6"/>
  <c r="BX6"/>
  <c r="BW6"/>
  <c r="BV6"/>
  <c r="BU6"/>
  <c r="BT6"/>
  <c r="BS6"/>
  <c r="BR6"/>
  <c r="BQ6"/>
  <c r="BP6"/>
  <c r="BO6"/>
  <c r="BN6"/>
  <c r="BM6"/>
  <c r="BL6"/>
  <c r="BK6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CC5"/>
  <c r="CB5"/>
  <c r="CA5"/>
  <c r="BZ5"/>
  <c r="BY5"/>
  <c r="BX5"/>
  <c r="BW5"/>
  <c r="BV5"/>
  <c r="BU5"/>
  <c r="BT5"/>
  <c r="BS5"/>
  <c r="BR5"/>
  <c r="BQ5"/>
  <c r="BP5"/>
  <c r="BO5"/>
  <c r="BN5"/>
  <c r="BM5"/>
  <c r="BL5"/>
  <c r="BK5"/>
  <c r="BJ5"/>
  <c r="BI5"/>
  <c r="BH5"/>
  <c r="BG5"/>
  <c r="BF5"/>
  <c r="BE5"/>
  <c r="BD5"/>
  <c r="BC5"/>
  <c r="BB5"/>
  <c r="BA5"/>
  <c r="AZ5"/>
  <c r="AY5"/>
  <c r="AX5"/>
  <c r="AW5"/>
  <c r="AV5"/>
  <c r="AU5"/>
  <c r="AT5"/>
  <c r="AS5"/>
  <c r="AR5"/>
  <c r="AQ5"/>
  <c r="AP5"/>
  <c r="CC4"/>
  <c r="CB4"/>
  <c r="CA4"/>
  <c r="BZ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G4"/>
  <c r="BF4"/>
  <c r="BE4"/>
  <c r="BD4"/>
  <c r="BC4"/>
  <c r="BB4"/>
  <c r="BA4"/>
  <c r="AZ4"/>
  <c r="AY4"/>
  <c r="AX4"/>
  <c r="AW4"/>
  <c r="AV4"/>
  <c r="AU4"/>
  <c r="AT4"/>
  <c r="AS4"/>
  <c r="AR4"/>
  <c r="AQ4"/>
  <c r="AP4"/>
  <c r="CD13"/>
  <c r="CD12"/>
  <c r="CD11"/>
  <c r="CD10"/>
  <c r="CD9"/>
  <c r="BP65" i="4"/>
  <c r="BP64"/>
  <c r="BP59"/>
  <c r="CD8" i="3"/>
  <c r="CD7"/>
  <c r="CD6"/>
  <c r="CP57" i="7"/>
  <c r="CO57"/>
  <c r="CN57"/>
  <c r="CM57"/>
  <c r="CL57"/>
  <c r="CK57"/>
  <c r="CJ57"/>
  <c r="CI57"/>
  <c r="CH57"/>
  <c r="CG57"/>
  <c r="CF57"/>
  <c r="CE57"/>
  <c r="CD57"/>
  <c r="CC57"/>
  <c r="CB57"/>
  <c r="CA57"/>
  <c r="BZ57"/>
  <c r="BY57"/>
  <c r="BX57"/>
  <c r="BW57"/>
  <c r="BV57"/>
  <c r="BU57"/>
  <c r="BT57"/>
  <c r="BS57"/>
  <c r="BR57"/>
  <c r="BQ57"/>
  <c r="T56" i="4" s="1"/>
  <c r="BP57" i="7"/>
  <c r="S56" i="4" s="1"/>
  <c r="BO57" i="7"/>
  <c r="R56" i="4" s="1"/>
  <c r="BN57" i="7"/>
  <c r="Q56" i="4" s="1"/>
  <c r="BM57" i="7"/>
  <c r="P56" i="4" s="1"/>
  <c r="BL57" i="7"/>
  <c r="O56" i="4" s="1"/>
  <c r="BK57" i="7"/>
  <c r="N56" i="4" s="1"/>
  <c r="BJ57" i="7"/>
  <c r="M56" i="4" s="1"/>
  <c r="BI57" i="7"/>
  <c r="L56" i="4" s="1"/>
  <c r="BH57" i="7"/>
  <c r="K56" i="4" s="1"/>
  <c r="BG57" i="7"/>
  <c r="J56" i="4" s="1"/>
  <c r="BF57" i="7"/>
  <c r="BE57"/>
  <c r="H56" i="4" s="1"/>
  <c r="BD57" i="7"/>
  <c r="G56" i="4" s="1"/>
  <c r="BC57" i="7"/>
  <c r="F56" i="4" s="1"/>
  <c r="CP56" i="7"/>
  <c r="CO56"/>
  <c r="CN56"/>
  <c r="CM56"/>
  <c r="CL56"/>
  <c r="CK56"/>
  <c r="CJ56"/>
  <c r="CI56"/>
  <c r="CH56"/>
  <c r="CG56"/>
  <c r="CF56"/>
  <c r="CE56"/>
  <c r="CD56"/>
  <c r="CC56"/>
  <c r="CB56"/>
  <c r="CA56"/>
  <c r="BZ56"/>
  <c r="BY56"/>
  <c r="BX56"/>
  <c r="BW56"/>
  <c r="BV56"/>
  <c r="BU56"/>
  <c r="BT56"/>
  <c r="BS56"/>
  <c r="BR56"/>
  <c r="BQ56"/>
  <c r="T55" i="4" s="1"/>
  <c r="BP56" i="7"/>
  <c r="S55" i="4" s="1"/>
  <c r="BO56" i="7"/>
  <c r="R55" i="4" s="1"/>
  <c r="BN56" i="7"/>
  <c r="Q55" i="4" s="1"/>
  <c r="BM56" i="7"/>
  <c r="P55" i="4" s="1"/>
  <c r="BL56" i="7"/>
  <c r="O55" i="4" s="1"/>
  <c r="BK56" i="7"/>
  <c r="N55" i="4" s="1"/>
  <c r="BJ56" i="7"/>
  <c r="M55" i="4" s="1"/>
  <c r="BI56" i="7"/>
  <c r="L55" i="4" s="1"/>
  <c r="BH56" i="7"/>
  <c r="K55" i="4" s="1"/>
  <c r="BG56" i="7"/>
  <c r="J55" i="4" s="1"/>
  <c r="BF56" i="7"/>
  <c r="BE56"/>
  <c r="H55" i="4" s="1"/>
  <c r="BD56" i="7"/>
  <c r="G55" i="4" s="1"/>
  <c r="BC56" i="7"/>
  <c r="F55" i="4" s="1"/>
  <c r="CP55" i="7"/>
  <c r="CO55"/>
  <c r="CN55"/>
  <c r="CM55"/>
  <c r="CL55"/>
  <c r="CK55"/>
  <c r="CJ55"/>
  <c r="CI55"/>
  <c r="CH55"/>
  <c r="CG55"/>
  <c r="CF55"/>
  <c r="CE55"/>
  <c r="CD55"/>
  <c r="CC55"/>
  <c r="CB55"/>
  <c r="CA55"/>
  <c r="BZ55"/>
  <c r="BY55"/>
  <c r="BX55"/>
  <c r="BW55"/>
  <c r="BV55"/>
  <c r="BU55"/>
  <c r="BT55"/>
  <c r="BS55"/>
  <c r="BR55"/>
  <c r="BQ55"/>
  <c r="T54" i="4" s="1"/>
  <c r="BP55" i="7"/>
  <c r="S54" i="4" s="1"/>
  <c r="BO55" i="7"/>
  <c r="R54" i="4" s="1"/>
  <c r="BN55" i="7"/>
  <c r="Q54" i="4" s="1"/>
  <c r="BM55" i="7"/>
  <c r="P54" i="4" s="1"/>
  <c r="BL55" i="7"/>
  <c r="O54" i="4" s="1"/>
  <c r="BK55" i="7"/>
  <c r="N54" i="4" s="1"/>
  <c r="BJ55" i="7"/>
  <c r="M54" i="4" s="1"/>
  <c r="BI55" i="7"/>
  <c r="L54" i="4" s="1"/>
  <c r="BH55" i="7"/>
  <c r="K54" i="4" s="1"/>
  <c r="BG55" i="7"/>
  <c r="J54" i="4" s="1"/>
  <c r="BF55" i="7"/>
  <c r="BE55"/>
  <c r="H54" i="4" s="1"/>
  <c r="BD55" i="7"/>
  <c r="G54" i="4" s="1"/>
  <c r="BC55" i="7"/>
  <c r="F54" i="4" s="1"/>
  <c r="CP54" i="7"/>
  <c r="CO54"/>
  <c r="CN54"/>
  <c r="CM54"/>
  <c r="CL54"/>
  <c r="CK54"/>
  <c r="CJ54"/>
  <c r="CI54"/>
  <c r="CH54"/>
  <c r="CG54"/>
  <c r="CF54"/>
  <c r="CE54"/>
  <c r="CD54"/>
  <c r="CC54"/>
  <c r="CB54"/>
  <c r="CA54"/>
  <c r="BZ54"/>
  <c r="BY54"/>
  <c r="BX54"/>
  <c r="BW54"/>
  <c r="BV54"/>
  <c r="BU54"/>
  <c r="BT54"/>
  <c r="BS54"/>
  <c r="BR54"/>
  <c r="BQ54"/>
  <c r="T53" i="4" s="1"/>
  <c r="BP54" i="7"/>
  <c r="S53" i="4" s="1"/>
  <c r="BO54" i="7"/>
  <c r="R53" i="4" s="1"/>
  <c r="BN54" i="7"/>
  <c r="Q53" i="4" s="1"/>
  <c r="BM54" i="7"/>
  <c r="P53" i="4" s="1"/>
  <c r="BL54" i="7"/>
  <c r="O53" i="4" s="1"/>
  <c r="BK54" i="7"/>
  <c r="N53" i="4" s="1"/>
  <c r="BJ54" i="7"/>
  <c r="M53" i="4" s="1"/>
  <c r="BI54" i="7"/>
  <c r="L53" i="4" s="1"/>
  <c r="BH54" i="7"/>
  <c r="K53" i="4" s="1"/>
  <c r="BG54" i="7"/>
  <c r="J53" i="4" s="1"/>
  <c r="BF54" i="7"/>
  <c r="I53" i="4" s="1"/>
  <c r="BE54" i="7"/>
  <c r="H53" i="4" s="1"/>
  <c r="BD54" i="7"/>
  <c r="G53" i="4" s="1"/>
  <c r="BC54" i="7"/>
  <c r="F53" i="4" s="1"/>
  <c r="CP53" i="7"/>
  <c r="CO53"/>
  <c r="CN53"/>
  <c r="CM53"/>
  <c r="CL53"/>
  <c r="CK53"/>
  <c r="CJ53"/>
  <c r="CI53"/>
  <c r="CH53"/>
  <c r="CG53"/>
  <c r="CF53"/>
  <c r="CE53"/>
  <c r="CD53"/>
  <c r="CC53"/>
  <c r="CB53"/>
  <c r="CA53"/>
  <c r="BZ53"/>
  <c r="BY53"/>
  <c r="BX53"/>
  <c r="BW53"/>
  <c r="BV53"/>
  <c r="BU53"/>
  <c r="BT53"/>
  <c r="BS53"/>
  <c r="BR53"/>
  <c r="BQ53"/>
  <c r="T52" i="4" s="1"/>
  <c r="BP53" i="7"/>
  <c r="S52" i="4" s="1"/>
  <c r="BO53" i="7"/>
  <c r="R52" i="4" s="1"/>
  <c r="BN53" i="7"/>
  <c r="Q52" i="4" s="1"/>
  <c r="BM53" i="7"/>
  <c r="P52" i="4" s="1"/>
  <c r="BL53" i="7"/>
  <c r="O52" i="4" s="1"/>
  <c r="BK53" i="7"/>
  <c r="N52" i="4" s="1"/>
  <c r="BJ53" i="7"/>
  <c r="M52" i="4" s="1"/>
  <c r="BI53" i="7"/>
  <c r="L52" i="4" s="1"/>
  <c r="BH53" i="7"/>
  <c r="K52" i="4" s="1"/>
  <c r="BG53" i="7"/>
  <c r="J52" i="4" s="1"/>
  <c r="BF53" i="7"/>
  <c r="I52" i="4" s="1"/>
  <c r="BE53" i="7"/>
  <c r="H52" i="4" s="1"/>
  <c r="BD53" i="7"/>
  <c r="G52" i="4" s="1"/>
  <c r="BC53" i="7"/>
  <c r="F52" i="4" s="1"/>
  <c r="CP52" i="7"/>
  <c r="CO52"/>
  <c r="CN52"/>
  <c r="CM52"/>
  <c r="CL52"/>
  <c r="CK52"/>
  <c r="CJ52"/>
  <c r="CI52"/>
  <c r="CH52"/>
  <c r="CG52"/>
  <c r="CF52"/>
  <c r="CE52"/>
  <c r="CD52"/>
  <c r="CC52"/>
  <c r="CB52"/>
  <c r="CA52"/>
  <c r="BZ52"/>
  <c r="BY52"/>
  <c r="BX52"/>
  <c r="BW52"/>
  <c r="BV52"/>
  <c r="BU52"/>
  <c r="BT52"/>
  <c r="BS52"/>
  <c r="BR52"/>
  <c r="BQ52"/>
  <c r="T51" i="4" s="1"/>
  <c r="BP52" i="7"/>
  <c r="S51" i="4" s="1"/>
  <c r="BO52" i="7"/>
  <c r="R51" i="4" s="1"/>
  <c r="BN52" i="7"/>
  <c r="Q51" i="4" s="1"/>
  <c r="BM52" i="7"/>
  <c r="P51" i="4" s="1"/>
  <c r="BL52" i="7"/>
  <c r="O51" i="4" s="1"/>
  <c r="BK52" i="7"/>
  <c r="N51" i="4" s="1"/>
  <c r="BJ52" i="7"/>
  <c r="M51" i="4" s="1"/>
  <c r="BI52" i="7"/>
  <c r="L51" i="4" s="1"/>
  <c r="BH52" i="7"/>
  <c r="K51" i="4" s="1"/>
  <c r="BG52" i="7"/>
  <c r="J51" i="4" s="1"/>
  <c r="BF52" i="7"/>
  <c r="I51" i="4" s="1"/>
  <c r="BE52" i="7"/>
  <c r="H51" i="4" s="1"/>
  <c r="BD52" i="7"/>
  <c r="G51" i="4" s="1"/>
  <c r="BC52" i="7"/>
  <c r="F51" i="4" s="1"/>
  <c r="CP51" i="7"/>
  <c r="CO51"/>
  <c r="CN51"/>
  <c r="CM51"/>
  <c r="CL51"/>
  <c r="CK51"/>
  <c r="CJ51"/>
  <c r="CI51"/>
  <c r="CH51"/>
  <c r="CG51"/>
  <c r="CF51"/>
  <c r="CE51"/>
  <c r="CD51"/>
  <c r="CC51"/>
  <c r="CB51"/>
  <c r="CA51"/>
  <c r="BZ51"/>
  <c r="BY51"/>
  <c r="BX51"/>
  <c r="BW51"/>
  <c r="BV51"/>
  <c r="BU51"/>
  <c r="BT51"/>
  <c r="BS51"/>
  <c r="BR51"/>
  <c r="BQ51"/>
  <c r="T50" i="4" s="1"/>
  <c r="BP51" i="7"/>
  <c r="S50" i="4" s="1"/>
  <c r="BO51" i="7"/>
  <c r="R50" i="4" s="1"/>
  <c r="BN51" i="7"/>
  <c r="Q50" i="4" s="1"/>
  <c r="BM51" i="7"/>
  <c r="P50" i="4" s="1"/>
  <c r="BL51" i="7"/>
  <c r="O50" i="4" s="1"/>
  <c r="BK51" i="7"/>
  <c r="N50" i="4" s="1"/>
  <c r="BJ51" i="7"/>
  <c r="M50" i="4" s="1"/>
  <c r="BI51" i="7"/>
  <c r="L50" i="4" s="1"/>
  <c r="BH51" i="7"/>
  <c r="K50" i="4" s="1"/>
  <c r="BG51" i="7"/>
  <c r="J50" i="4" s="1"/>
  <c r="BF51" i="7"/>
  <c r="I50" i="4" s="1"/>
  <c r="BE51" i="7"/>
  <c r="H50" i="4" s="1"/>
  <c r="BD51" i="7"/>
  <c r="G50" i="4" s="1"/>
  <c r="BC51" i="7"/>
  <c r="F50" i="4" s="1"/>
  <c r="CP50" i="7"/>
  <c r="CO50"/>
  <c r="CN50"/>
  <c r="CM50"/>
  <c r="CL50"/>
  <c r="CK50"/>
  <c r="CJ50"/>
  <c r="CI50"/>
  <c r="CH50"/>
  <c r="CG50"/>
  <c r="CF50"/>
  <c r="CE50"/>
  <c r="CD50"/>
  <c r="CC50"/>
  <c r="CB50"/>
  <c r="CA50"/>
  <c r="BZ50"/>
  <c r="BY50"/>
  <c r="BX50"/>
  <c r="BW50"/>
  <c r="BV50"/>
  <c r="BU50"/>
  <c r="BT50"/>
  <c r="BS50"/>
  <c r="BR50"/>
  <c r="BQ50"/>
  <c r="T49" i="4" s="1"/>
  <c r="BP50" i="7"/>
  <c r="S49" i="4" s="1"/>
  <c r="BO50" i="7"/>
  <c r="R49" i="4" s="1"/>
  <c r="BN50" i="7"/>
  <c r="Q49" i="4" s="1"/>
  <c r="BM50" i="7"/>
  <c r="P49" i="4" s="1"/>
  <c r="BL50" i="7"/>
  <c r="O49" i="4" s="1"/>
  <c r="BK50" i="7"/>
  <c r="N49" i="4" s="1"/>
  <c r="BJ50" i="7"/>
  <c r="M49" i="4" s="1"/>
  <c r="BI50" i="7"/>
  <c r="L49" i="4" s="1"/>
  <c r="BH50" i="7"/>
  <c r="K49" i="4" s="1"/>
  <c r="BG50" i="7"/>
  <c r="J49" i="4" s="1"/>
  <c r="BF50" i="7"/>
  <c r="I49" i="4" s="1"/>
  <c r="BE50" i="7"/>
  <c r="H49" i="4" s="1"/>
  <c r="BD50" i="7"/>
  <c r="G49" i="4" s="1"/>
  <c r="BC50" i="7"/>
  <c r="F49" i="4" s="1"/>
  <c r="CP49" i="7"/>
  <c r="CO49"/>
  <c r="CN49"/>
  <c r="CM49"/>
  <c r="CL49"/>
  <c r="CK49"/>
  <c r="CJ49"/>
  <c r="CI49"/>
  <c r="CH49"/>
  <c r="CG49"/>
  <c r="CF49"/>
  <c r="CE49"/>
  <c r="CD49"/>
  <c r="CC49"/>
  <c r="CB49"/>
  <c r="CA49"/>
  <c r="BZ49"/>
  <c r="BY49"/>
  <c r="BX49"/>
  <c r="BW49"/>
  <c r="BV49"/>
  <c r="BU49"/>
  <c r="BT49"/>
  <c r="BS49"/>
  <c r="BR49"/>
  <c r="BQ49"/>
  <c r="T48" i="4" s="1"/>
  <c r="BP49" i="7"/>
  <c r="S48" i="4" s="1"/>
  <c r="BO49" i="7"/>
  <c r="R48" i="4" s="1"/>
  <c r="BN49" i="7"/>
  <c r="Q48" i="4" s="1"/>
  <c r="BM49" i="7"/>
  <c r="P48" i="4" s="1"/>
  <c r="BL49" i="7"/>
  <c r="O48" i="4" s="1"/>
  <c r="BK49" i="7"/>
  <c r="N48" i="4" s="1"/>
  <c r="BJ49" i="7"/>
  <c r="M48" i="4" s="1"/>
  <c r="BI49" i="7"/>
  <c r="L48" i="4" s="1"/>
  <c r="BH49" i="7"/>
  <c r="K48" i="4" s="1"/>
  <c r="BG49" i="7"/>
  <c r="J48" i="4" s="1"/>
  <c r="BF49" i="7"/>
  <c r="I48" i="4" s="1"/>
  <c r="BE49" i="7"/>
  <c r="H48" i="4" s="1"/>
  <c r="BD49" i="7"/>
  <c r="G48" i="4" s="1"/>
  <c r="BC49" i="7"/>
  <c r="F48" i="4" s="1"/>
  <c r="CP48" i="7"/>
  <c r="CO48"/>
  <c r="CN48"/>
  <c r="CM48"/>
  <c r="CL48"/>
  <c r="CK48"/>
  <c r="CJ48"/>
  <c r="CI48"/>
  <c r="CH48"/>
  <c r="CG48"/>
  <c r="CF48"/>
  <c r="CE48"/>
  <c r="CD48"/>
  <c r="CC48"/>
  <c r="CB48"/>
  <c r="CA48"/>
  <c r="BZ48"/>
  <c r="BY48"/>
  <c r="BX48"/>
  <c r="BW48"/>
  <c r="BV48"/>
  <c r="BU48"/>
  <c r="BT48"/>
  <c r="BS48"/>
  <c r="BR48"/>
  <c r="BQ48"/>
  <c r="T47" i="4" s="1"/>
  <c r="BP48" i="7"/>
  <c r="S47" i="4" s="1"/>
  <c r="BO48" i="7"/>
  <c r="R47" i="4" s="1"/>
  <c r="BN48" i="7"/>
  <c r="Q47" i="4" s="1"/>
  <c r="BM48" i="7"/>
  <c r="P47" i="4" s="1"/>
  <c r="BL48" i="7"/>
  <c r="O47" i="4" s="1"/>
  <c r="BK48" i="7"/>
  <c r="N47" i="4" s="1"/>
  <c r="BJ48" i="7"/>
  <c r="M47" i="4" s="1"/>
  <c r="BI48" i="7"/>
  <c r="L47" i="4" s="1"/>
  <c r="BH48" i="7"/>
  <c r="K47" i="4" s="1"/>
  <c r="BG48" i="7"/>
  <c r="J47" i="4" s="1"/>
  <c r="BF48" i="7"/>
  <c r="I47" i="4" s="1"/>
  <c r="BE48" i="7"/>
  <c r="H47" i="4" s="1"/>
  <c r="BD48" i="7"/>
  <c r="G47" i="4" s="1"/>
  <c r="BC48" i="7"/>
  <c r="F47" i="4" s="1"/>
  <c r="CP47" i="7"/>
  <c r="CO47"/>
  <c r="CN47"/>
  <c r="CM47"/>
  <c r="CL47"/>
  <c r="CK47"/>
  <c r="CJ47"/>
  <c r="CI47"/>
  <c r="CH47"/>
  <c r="CG47"/>
  <c r="CF47"/>
  <c r="CE47"/>
  <c r="CD47"/>
  <c r="CC47"/>
  <c r="CB47"/>
  <c r="CA47"/>
  <c r="BZ47"/>
  <c r="BY47"/>
  <c r="BX47"/>
  <c r="BW47"/>
  <c r="BV47"/>
  <c r="BU47"/>
  <c r="BT47"/>
  <c r="BS47"/>
  <c r="BR47"/>
  <c r="BQ47"/>
  <c r="T46" i="4" s="1"/>
  <c r="BP47" i="7"/>
  <c r="S46" i="4" s="1"/>
  <c r="BO47" i="7"/>
  <c r="R46" i="4" s="1"/>
  <c r="BN47" i="7"/>
  <c r="Q46" i="4" s="1"/>
  <c r="BM47" i="7"/>
  <c r="P46" i="4" s="1"/>
  <c r="BL47" i="7"/>
  <c r="O46" i="4" s="1"/>
  <c r="BK47" i="7"/>
  <c r="N46" i="4" s="1"/>
  <c r="BJ47" i="7"/>
  <c r="M46" i="4" s="1"/>
  <c r="BI47" i="7"/>
  <c r="L46" i="4" s="1"/>
  <c r="BH47" i="7"/>
  <c r="K46" i="4" s="1"/>
  <c r="BG47" i="7"/>
  <c r="J46" i="4" s="1"/>
  <c r="BF47" i="7"/>
  <c r="I46" i="4" s="1"/>
  <c r="BE47" i="7"/>
  <c r="H46" i="4" s="1"/>
  <c r="BD47" i="7"/>
  <c r="G46" i="4" s="1"/>
  <c r="BC47" i="7"/>
  <c r="F46" i="4" s="1"/>
  <c r="CP46" i="7"/>
  <c r="CO46"/>
  <c r="CN46"/>
  <c r="CM46"/>
  <c r="CL46"/>
  <c r="CK46"/>
  <c r="CJ46"/>
  <c r="CI46"/>
  <c r="CH46"/>
  <c r="CG46"/>
  <c r="CF46"/>
  <c r="CE46"/>
  <c r="CD46"/>
  <c r="CC46"/>
  <c r="CB46"/>
  <c r="CA46"/>
  <c r="BZ46"/>
  <c r="BY46"/>
  <c r="BX46"/>
  <c r="BW46"/>
  <c r="CP45"/>
  <c r="CO45"/>
  <c r="CN45"/>
  <c r="CM45"/>
  <c r="CL45"/>
  <c r="CK45"/>
  <c r="CJ45"/>
  <c r="CI45"/>
  <c r="CH45"/>
  <c r="CG45"/>
  <c r="CF45"/>
  <c r="CE45"/>
  <c r="CD45"/>
  <c r="CC45"/>
  <c r="CB45"/>
  <c r="CA45"/>
  <c r="BZ45"/>
  <c r="BY45"/>
  <c r="BX45"/>
  <c r="BW45"/>
  <c r="CP44"/>
  <c r="CO44"/>
  <c r="CN44"/>
  <c r="CM44"/>
  <c r="CL44"/>
  <c r="CK44"/>
  <c r="CJ44"/>
  <c r="CI44"/>
  <c r="CH44"/>
  <c r="CG44"/>
  <c r="CF44"/>
  <c r="CE44"/>
  <c r="CD44"/>
  <c r="CC44"/>
  <c r="CB44"/>
  <c r="CA44"/>
  <c r="BZ44"/>
  <c r="BY44"/>
  <c r="BX44"/>
  <c r="BW44"/>
  <c r="CP43"/>
  <c r="CO43"/>
  <c r="CN43"/>
  <c r="CM43"/>
  <c r="CL43"/>
  <c r="CK43"/>
  <c r="CJ43"/>
  <c r="CI43"/>
  <c r="CH43"/>
  <c r="CG43"/>
  <c r="CF43"/>
  <c r="CE43"/>
  <c r="CD43"/>
  <c r="CC43"/>
  <c r="CB43"/>
  <c r="CA43"/>
  <c r="BZ43"/>
  <c r="BY43"/>
  <c r="BX43"/>
  <c r="BW43"/>
  <c r="CP42"/>
  <c r="CO42"/>
  <c r="CN42"/>
  <c r="CM42"/>
  <c r="CL42"/>
  <c r="CK42"/>
  <c r="CJ42"/>
  <c r="CI42"/>
  <c r="CH42"/>
  <c r="CG42"/>
  <c r="CF42"/>
  <c r="CE42"/>
  <c r="CD42"/>
  <c r="CC42"/>
  <c r="CB42"/>
  <c r="CA42"/>
  <c r="BZ42"/>
  <c r="BY42"/>
  <c r="BX42"/>
  <c r="BW42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CP39"/>
  <c r="CO39"/>
  <c r="CN39"/>
  <c r="CM39"/>
  <c r="CL39"/>
  <c r="CK39"/>
  <c r="CJ39"/>
  <c r="CI39"/>
  <c r="CH39"/>
  <c r="CG39"/>
  <c r="CF39"/>
  <c r="CE39"/>
  <c r="CD39"/>
  <c r="CC39"/>
  <c r="CB39"/>
  <c r="CA39"/>
  <c r="BZ39"/>
  <c r="BY39"/>
  <c r="BX39"/>
  <c r="BW39"/>
  <c r="CP38"/>
  <c r="CO38"/>
  <c r="CN38"/>
  <c r="CM38"/>
  <c r="CL38"/>
  <c r="CK38"/>
  <c r="CJ38"/>
  <c r="CI38"/>
  <c r="CH38"/>
  <c r="CG38"/>
  <c r="CF38"/>
  <c r="CE38"/>
  <c r="CD38"/>
  <c r="CC38"/>
  <c r="CB38"/>
  <c r="CA38"/>
  <c r="BZ38"/>
  <c r="BY38"/>
  <c r="BX38"/>
  <c r="BW38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CP36"/>
  <c r="CO36"/>
  <c r="CN36"/>
  <c r="CM36"/>
  <c r="CL36"/>
  <c r="CK36"/>
  <c r="CJ36"/>
  <c r="CI36"/>
  <c r="CH36"/>
  <c r="CG36"/>
  <c r="CF36"/>
  <c r="CE36"/>
  <c r="CD36"/>
  <c r="CC36"/>
  <c r="CB36"/>
  <c r="CA36"/>
  <c r="BZ36"/>
  <c r="BY36"/>
  <c r="BX36"/>
  <c r="BW36"/>
  <c r="CP35"/>
  <c r="CO35"/>
  <c r="CN35"/>
  <c r="CM35"/>
  <c r="CL35"/>
  <c r="CK35"/>
  <c r="CJ35"/>
  <c r="CI35"/>
  <c r="CH35"/>
  <c r="CG35"/>
  <c r="CF35"/>
  <c r="CE35"/>
  <c r="CD35"/>
  <c r="CC35"/>
  <c r="CB35"/>
  <c r="CA35"/>
  <c r="BZ35"/>
  <c r="BY35"/>
  <c r="BX35"/>
  <c r="BW35"/>
  <c r="CP34"/>
  <c r="CO34"/>
  <c r="CN34"/>
  <c r="CM34"/>
  <c r="CL34"/>
  <c r="CK34"/>
  <c r="CJ34"/>
  <c r="CI34"/>
  <c r="CH34"/>
  <c r="CG34"/>
  <c r="CF34"/>
  <c r="CE34"/>
  <c r="CD34"/>
  <c r="CC34"/>
  <c r="CB34"/>
  <c r="CA34"/>
  <c r="BZ34"/>
  <c r="BY34"/>
  <c r="BX34"/>
  <c r="BW34"/>
  <c r="CP33"/>
  <c r="CO33"/>
  <c r="CN33"/>
  <c r="CM33"/>
  <c r="CL33"/>
  <c r="CK33"/>
  <c r="CJ33"/>
  <c r="CI33"/>
  <c r="CH33"/>
  <c r="CG33"/>
  <c r="CF33"/>
  <c r="CE33"/>
  <c r="CD33"/>
  <c r="CC33"/>
  <c r="CB33"/>
  <c r="CA33"/>
  <c r="BZ33"/>
  <c r="BY33"/>
  <c r="BX33"/>
  <c r="BW33"/>
  <c r="CP32"/>
  <c r="CO32"/>
  <c r="CN32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CP31"/>
  <c r="CO31"/>
  <c r="CN31"/>
  <c r="CM31"/>
  <c r="CL31"/>
  <c r="CK31"/>
  <c r="CJ31"/>
  <c r="CI31"/>
  <c r="CH31"/>
  <c r="CG31"/>
  <c r="CF31"/>
  <c r="CE31"/>
  <c r="CD31"/>
  <c r="CC31"/>
  <c r="CB31"/>
  <c r="CA31"/>
  <c r="BZ31"/>
  <c r="BY31"/>
  <c r="BX31"/>
  <c r="BW31"/>
  <c r="CP30"/>
  <c r="CO30"/>
  <c r="CN30"/>
  <c r="CM30"/>
  <c r="CL30"/>
  <c r="CK30"/>
  <c r="CJ30"/>
  <c r="CI30"/>
  <c r="CH30"/>
  <c r="CG30"/>
  <c r="CF30"/>
  <c r="CE30"/>
  <c r="CD30"/>
  <c r="CC30"/>
  <c r="CB30"/>
  <c r="CA30"/>
  <c r="BZ30"/>
  <c r="BY30"/>
  <c r="BX30"/>
  <c r="BW30"/>
  <c r="CP29"/>
  <c r="CO29"/>
  <c r="CN29"/>
  <c r="CM29"/>
  <c r="CL29"/>
  <c r="CK29"/>
  <c r="CJ29"/>
  <c r="CI29"/>
  <c r="CH29"/>
  <c r="CG29"/>
  <c r="CF29"/>
  <c r="CE29"/>
  <c r="CD29"/>
  <c r="CC29"/>
  <c r="CB29"/>
  <c r="CA29"/>
  <c r="BZ29"/>
  <c r="BY29"/>
  <c r="BX29"/>
  <c r="BW29"/>
  <c r="CP28"/>
  <c r="CO28"/>
  <c r="CN28"/>
  <c r="CM28"/>
  <c r="CL28"/>
  <c r="CK28"/>
  <c r="CJ28"/>
  <c r="CI28"/>
  <c r="CH28"/>
  <c r="CG28"/>
  <c r="CF28"/>
  <c r="CE28"/>
  <c r="CD28"/>
  <c r="CC28"/>
  <c r="CB28"/>
  <c r="CA28"/>
  <c r="BZ28"/>
  <c r="BY28"/>
  <c r="BX28"/>
  <c r="BW28"/>
  <c r="CP27"/>
  <c r="CO27"/>
  <c r="CN27"/>
  <c r="CM27"/>
  <c r="CL27"/>
  <c r="CK27"/>
  <c r="CJ27"/>
  <c r="CI27"/>
  <c r="CH27"/>
  <c r="CG27"/>
  <c r="CF27"/>
  <c r="CE27"/>
  <c r="CD27"/>
  <c r="CC27"/>
  <c r="CB27"/>
  <c r="CA27"/>
  <c r="BZ27"/>
  <c r="BY27"/>
  <c r="BX27"/>
  <c r="BW27"/>
  <c r="CP26"/>
  <c r="CO26"/>
  <c r="CN26"/>
  <c r="CM26"/>
  <c r="CL26"/>
  <c r="CK26"/>
  <c r="CJ26"/>
  <c r="CI26"/>
  <c r="CH26"/>
  <c r="CG26"/>
  <c r="CF26"/>
  <c r="CE26"/>
  <c r="CD26"/>
  <c r="CC26"/>
  <c r="CB26"/>
  <c r="CA26"/>
  <c r="BZ26"/>
  <c r="BY26"/>
  <c r="BX26"/>
  <c r="BW26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CP23"/>
  <c r="CO23"/>
  <c r="CN23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CP21"/>
  <c r="CO21"/>
  <c r="CN21"/>
  <c r="CM21"/>
  <c r="CL21"/>
  <c r="CK21"/>
  <c r="CJ21"/>
  <c r="CI21"/>
  <c r="CH21"/>
  <c r="CG21"/>
  <c r="CF21"/>
  <c r="CE21"/>
  <c r="CD21"/>
  <c r="CC21"/>
  <c r="CB21"/>
  <c r="CA21"/>
  <c r="BZ21"/>
  <c r="BY21"/>
  <c r="BX21"/>
  <c r="BW21"/>
  <c r="CP20"/>
  <c r="CO20"/>
  <c r="CN20"/>
  <c r="CM20"/>
  <c r="CL20"/>
  <c r="CK20"/>
  <c r="CJ20"/>
  <c r="CI20"/>
  <c r="CH20"/>
  <c r="CG20"/>
  <c r="CF20"/>
  <c r="CE20"/>
  <c r="CD20"/>
  <c r="CC20"/>
  <c r="CB20"/>
  <c r="CA20"/>
  <c r="BZ20"/>
  <c r="BY20"/>
  <c r="BX20"/>
  <c r="BW20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W18"/>
  <c r="CP17"/>
  <c r="AS16" i="4" s="1"/>
  <c r="CO17" i="7"/>
  <c r="AR16" i="4" s="1"/>
  <c r="CN17" i="7"/>
  <c r="AQ16" i="4" s="1"/>
  <c r="CM17" i="7"/>
  <c r="AP16" i="4" s="1"/>
  <c r="CL17" i="7"/>
  <c r="AO16" i="4" s="1"/>
  <c r="CK17" i="7"/>
  <c r="AN16" i="4" s="1"/>
  <c r="CJ17" i="7"/>
  <c r="AM16" i="4" s="1"/>
  <c r="CI17" i="7"/>
  <c r="AL16" i="4" s="1"/>
  <c r="CH17" i="7"/>
  <c r="AK16" i="4" s="1"/>
  <c r="CG17" i="7"/>
  <c r="AJ16" i="4" s="1"/>
  <c r="CF17" i="7"/>
  <c r="AI16" i="4" s="1"/>
  <c r="CE17" i="7"/>
  <c r="AH16" i="4" s="1"/>
  <c r="CD17" i="7"/>
  <c r="AG16" i="4" s="1"/>
  <c r="CC17" i="7"/>
  <c r="AF16" i="4" s="1"/>
  <c r="CB17" i="7"/>
  <c r="AE16" i="4" s="1"/>
  <c r="CA17" i="7"/>
  <c r="AD16" i="4" s="1"/>
  <c r="BZ17" i="7"/>
  <c r="AC16" i="4" s="1"/>
  <c r="BY17" i="7"/>
  <c r="AB16" i="4" s="1"/>
  <c r="BX17" i="7"/>
  <c r="AA16" i="4" s="1"/>
  <c r="BW17" i="7"/>
  <c r="Z16" i="4" s="1"/>
  <c r="F74" i="2"/>
  <c r="C16" i="1"/>
  <c r="D32" i="2" s="1"/>
  <c r="C17" i="1"/>
  <c r="D33" i="2" s="1"/>
  <c r="C18" i="1"/>
  <c r="D34" i="2" s="1"/>
  <c r="C19" i="1"/>
  <c r="D35" i="2" s="1"/>
  <c r="C68" i="1"/>
  <c r="C70"/>
  <c r="C67"/>
  <c r="C66"/>
  <c r="C58"/>
  <c r="D74" i="2" s="1"/>
  <c r="C57" i="1"/>
  <c r="D73" i="2" s="1"/>
  <c r="C56" i="1"/>
  <c r="D72" i="2" s="1"/>
  <c r="C55" i="1"/>
  <c r="D71" i="2" s="1"/>
  <c r="C54" i="1"/>
  <c r="D70" i="2" s="1"/>
  <c r="C53" i="1"/>
  <c r="D69" i="2" s="1"/>
  <c r="C52" i="1"/>
  <c r="D68" i="2" s="1"/>
  <c r="C51" i="1"/>
  <c r="D67" i="2" s="1"/>
  <c r="C50" i="1"/>
  <c r="D66" i="2" s="1"/>
  <c r="C49" i="1"/>
  <c r="D65" i="2" s="1"/>
  <c r="C48" i="1"/>
  <c r="D64" i="2" s="1"/>
  <c r="C47" i="1"/>
  <c r="D63" i="2" s="1"/>
  <c r="C46" i="1"/>
  <c r="D62" i="2" s="1"/>
  <c r="C45" i="1"/>
  <c r="D61" i="2" s="1"/>
  <c r="C44" i="1"/>
  <c r="D60" i="2" s="1"/>
  <c r="C43" i="1"/>
  <c r="D59" i="2" s="1"/>
  <c r="C42" i="1"/>
  <c r="D58" i="2" s="1"/>
  <c r="C41" i="1"/>
  <c r="D57" i="2" s="1"/>
  <c r="C40" i="1"/>
  <c r="D56" i="2" s="1"/>
  <c r="C39" i="1"/>
  <c r="D55" i="2" s="1"/>
  <c r="C38" i="1"/>
  <c r="D54" i="2" s="1"/>
  <c r="C37" i="1"/>
  <c r="D53" i="2" s="1"/>
  <c r="C36" i="1"/>
  <c r="D52" i="2" s="1"/>
  <c r="C35" i="1"/>
  <c r="D51" i="2" s="1"/>
  <c r="C34" i="1"/>
  <c r="D50" i="2" s="1"/>
  <c r="C33" i="1"/>
  <c r="D49" i="2" s="1"/>
  <c r="C32" i="1"/>
  <c r="D48" i="2" s="1"/>
  <c r="C31" i="1"/>
  <c r="D47" i="2" s="1"/>
  <c r="C30" i="1"/>
  <c r="D46" i="2" s="1"/>
  <c r="C29" i="1"/>
  <c r="D45" i="2" s="1"/>
  <c r="C28" i="1"/>
  <c r="D44" i="2" s="1"/>
  <c r="C27" i="1"/>
  <c r="D43" i="2" s="1"/>
  <c r="C26" i="1"/>
  <c r="D42" i="2" s="1"/>
  <c r="C25" i="1"/>
  <c r="D41" i="2" s="1"/>
  <c r="C24" i="1"/>
  <c r="D40" i="2" s="1"/>
  <c r="C23" i="1"/>
  <c r="D39" i="2" s="1"/>
  <c r="C22" i="1"/>
  <c r="D38" i="2" s="1"/>
  <c r="C21" i="1"/>
  <c r="D37" i="2" s="1"/>
  <c r="C20" i="1"/>
  <c r="D36" i="2" s="1"/>
  <c r="C15" i="1"/>
  <c r="D31" i="2" s="1"/>
  <c r="C14" i="1"/>
  <c r="D30" i="2" s="1"/>
  <c r="B57" i="7"/>
  <c r="B56"/>
  <c r="B57" i="1" s="1"/>
  <c r="B55" i="7"/>
  <c r="B56" i="1" s="1"/>
  <c r="B54" i="7"/>
  <c r="B53"/>
  <c r="B54" i="1" s="1"/>
  <c r="B52" i="7"/>
  <c r="B53" i="1" s="1"/>
  <c r="B51" i="7"/>
  <c r="B52" i="1" s="1"/>
  <c r="B50" i="7"/>
  <c r="B49"/>
  <c r="B50" i="1" s="1"/>
  <c r="B48" i="7"/>
  <c r="B49" i="1" s="1"/>
  <c r="B47" i="7"/>
  <c r="B48" i="1" s="1"/>
  <c r="B46" i="7"/>
  <c r="B45"/>
  <c r="B46" i="1" s="1"/>
  <c r="B44" i="7"/>
  <c r="B45" i="1" s="1"/>
  <c r="B43" i="7"/>
  <c r="B42"/>
  <c r="B43" i="1" s="1"/>
  <c r="B41" i="7"/>
  <c r="B40"/>
  <c r="B41" i="1" s="1"/>
  <c r="B39" i="7"/>
  <c r="B40" i="1" s="1"/>
  <c r="B38" i="7"/>
  <c r="B37"/>
  <c r="B38" i="1" s="1"/>
  <c r="B36" i="7"/>
  <c r="B37" i="1" s="1"/>
  <c r="B35" i="7"/>
  <c r="B36" i="1" s="1"/>
  <c r="B34" i="7"/>
  <c r="B33"/>
  <c r="B34" i="1" s="1"/>
  <c r="B32" i="7"/>
  <c r="B33" i="1" s="1"/>
  <c r="B31" i="7"/>
  <c r="B32" i="1" s="1"/>
  <c r="B30" i="7"/>
  <c r="B29"/>
  <c r="B30" i="1" s="1"/>
  <c r="B28" i="7"/>
  <c r="B29" i="1" s="1"/>
  <c r="B27" i="7"/>
  <c r="B26"/>
  <c r="B25"/>
  <c r="B24"/>
  <c r="B25" i="1" s="1"/>
  <c r="B23" i="7"/>
  <c r="B24" i="1" s="1"/>
  <c r="B22" i="7"/>
  <c r="B21"/>
  <c r="B22" i="1" s="1"/>
  <c r="B20" i="7"/>
  <c r="B21" i="1" s="1"/>
  <c r="B19" i="7"/>
  <c r="B20" i="1" s="1"/>
  <c r="B18" i="7"/>
  <c r="B19" i="1" s="1"/>
  <c r="B17" i="7"/>
  <c r="B18" i="1" s="1"/>
  <c r="B16" i="7"/>
  <c r="B17" i="1" s="1"/>
  <c r="B15" i="7"/>
  <c r="B14"/>
  <c r="B15" i="1" s="1"/>
  <c r="B13" i="7"/>
  <c r="B14" i="1" s="1"/>
  <c r="C65"/>
  <c r="C64"/>
  <c r="C63"/>
  <c r="C62"/>
  <c r="U10" i="7"/>
  <c r="W61" i="1" s="1"/>
  <c r="T10" i="7"/>
  <c r="U61" i="1" s="1"/>
  <c r="S10" i="7"/>
  <c r="S61" i="1" s="1"/>
  <c r="R10" i="7"/>
  <c r="Q61" i="1" s="1"/>
  <c r="Q10" i="7"/>
  <c r="O61" i="1" s="1"/>
  <c r="P10" i="7"/>
  <c r="M61" i="1" s="1"/>
  <c r="O10" i="7"/>
  <c r="K61" i="1" s="1"/>
  <c r="N10" i="7"/>
  <c r="I61" i="1" s="1"/>
  <c r="M10" i="7"/>
  <c r="G61" i="1" s="1"/>
  <c r="L10" i="7"/>
  <c r="E61" i="1" s="1"/>
  <c r="Z9" i="7"/>
  <c r="AF60" i="1" s="1"/>
  <c r="Y9" i="7"/>
  <c r="AD60" i="1" s="1"/>
  <c r="X9" i="7"/>
  <c r="AB60" i="1" s="1"/>
  <c r="W9" i="7"/>
  <c r="Z60" i="1" s="1"/>
  <c r="V9" i="7"/>
  <c r="X60" i="1" s="1"/>
  <c r="U9" i="7"/>
  <c r="V60" i="1" s="1"/>
  <c r="T9" i="7"/>
  <c r="T60" i="1" s="1"/>
  <c r="S9" i="7"/>
  <c r="R60" i="1" s="1"/>
  <c r="R9" i="7"/>
  <c r="P60" i="1" s="1"/>
  <c r="Q9" i="7"/>
  <c r="N60" i="1" s="1"/>
  <c r="P9" i="7"/>
  <c r="L60" i="1" s="1"/>
  <c r="O9" i="7"/>
  <c r="J60" i="1" s="1"/>
  <c r="N9" i="7"/>
  <c r="H60" i="1" s="1"/>
  <c r="M9" i="7"/>
  <c r="F60" i="1" s="1"/>
  <c r="L9" i="7"/>
  <c r="D60" i="1" s="1"/>
  <c r="C61"/>
  <c r="C60"/>
  <c r="B58"/>
  <c r="C56" i="6" s="1"/>
  <c r="B55" i="1"/>
  <c r="C57" i="5" s="1"/>
  <c r="B51" i="1"/>
  <c r="C67" i="2" s="1"/>
  <c r="B47" i="1"/>
  <c r="C63" i="2" s="1"/>
  <c r="B44" i="1"/>
  <c r="B42"/>
  <c r="C40" i="6" s="1"/>
  <c r="B39" i="1"/>
  <c r="C55" i="2" s="1"/>
  <c r="B35" i="1"/>
  <c r="C51" i="2" s="1"/>
  <c r="B31" i="1"/>
  <c r="C47" i="2" s="1"/>
  <c r="B28" i="1"/>
  <c r="B27"/>
  <c r="C43" i="2" s="1"/>
  <c r="B26" i="1"/>
  <c r="C24" i="6" s="1"/>
  <c r="B23" i="1"/>
  <c r="C39" i="2" s="1"/>
  <c r="B16" i="1"/>
  <c r="C14" i="6" s="1"/>
  <c r="N6" i="1"/>
  <c r="C11"/>
  <c r="C10"/>
  <c r="D8"/>
  <c r="D6"/>
  <c r="E7" i="6" s="1"/>
  <c r="D5" i="1"/>
  <c r="E6" i="4" s="1"/>
  <c r="D4" i="1"/>
  <c r="BA57" i="7"/>
  <c r="CG58" i="1" s="1"/>
  <c r="F56" i="6" s="1"/>
  <c r="AY57" i="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BA56"/>
  <c r="CG57" i="1" s="1"/>
  <c r="F55" i="6" s="1"/>
  <c r="AY56" i="7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BA55"/>
  <c r="CG56" i="1" s="1"/>
  <c r="F54" i="6" s="1"/>
  <c r="AY55" i="7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BA54"/>
  <c r="CG55" i="1" s="1"/>
  <c r="F53" i="6" s="1"/>
  <c r="AY54" i="7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BA53"/>
  <c r="CG54" i="1" s="1"/>
  <c r="F52" i="6" s="1"/>
  <c r="AY53" i="7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BA52"/>
  <c r="CG53" i="1" s="1"/>
  <c r="F51" i="6" s="1"/>
  <c r="AY52" i="7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BA51"/>
  <c r="CG52" i="1" s="1"/>
  <c r="F50" i="6" s="1"/>
  <c r="AY51" i="7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BA50"/>
  <c r="CG51" i="1" s="1"/>
  <c r="F49" i="6" s="1"/>
  <c r="AY50" i="7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BA49"/>
  <c r="CG50" i="1" s="1"/>
  <c r="F48" i="6" s="1"/>
  <c r="AY49" i="7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BA48"/>
  <c r="CG49" i="1" s="1"/>
  <c r="F47" i="6" s="1"/>
  <c r="AY48" i="7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BA47"/>
  <c r="CG48" i="1" s="1"/>
  <c r="F46" i="6" s="1"/>
  <c r="AY47" i="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BS46" s="1"/>
  <c r="AA46"/>
  <c r="Z46"/>
  <c r="BQ46" s="1"/>
  <c r="T45" i="4" s="1"/>
  <c r="Y46" i="7"/>
  <c r="BP46" s="1"/>
  <c r="S45" i="4" s="1"/>
  <c r="X46" i="7"/>
  <c r="BO46" s="1"/>
  <c r="R45" i="4" s="1"/>
  <c r="W46" i="7"/>
  <c r="BN46" s="1"/>
  <c r="Q45" i="4" s="1"/>
  <c r="V46" i="7"/>
  <c r="U46"/>
  <c r="BL46" s="1"/>
  <c r="O45" i="4" s="1"/>
  <c r="T46" i="7"/>
  <c r="BK46" s="1"/>
  <c r="N45" i="4" s="1"/>
  <c r="S46" i="7"/>
  <c r="BJ46" s="1"/>
  <c r="M45" i="4" s="1"/>
  <c r="R46" i="7"/>
  <c r="BI46" s="1"/>
  <c r="L45" i="4" s="1"/>
  <c r="Q46" i="7"/>
  <c r="BH46" s="1"/>
  <c r="K45" i="4" s="1"/>
  <c r="P46" i="7"/>
  <c r="BG46" s="1"/>
  <c r="J45" i="4" s="1"/>
  <c r="O46" i="7"/>
  <c r="BF46" s="1"/>
  <c r="I45" i="4" s="1"/>
  <c r="N46" i="7"/>
  <c r="BE46" s="1"/>
  <c r="H45" i="4" s="1"/>
  <c r="M46" i="7"/>
  <c r="BD46" s="1"/>
  <c r="G45" i="4" s="1"/>
  <c r="L46" i="7"/>
  <c r="BC46" s="1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BS45" s="1"/>
  <c r="AA45"/>
  <c r="Z45"/>
  <c r="BQ45" s="1"/>
  <c r="T44" i="4" s="1"/>
  <c r="Y45" i="7"/>
  <c r="BP45" s="1"/>
  <c r="S44" i="4" s="1"/>
  <c r="X45" i="7"/>
  <c r="BO45" s="1"/>
  <c r="R44" i="4" s="1"/>
  <c r="W45" i="7"/>
  <c r="BN45" s="1"/>
  <c r="Q44" i="4" s="1"/>
  <c r="V45" i="7"/>
  <c r="U45"/>
  <c r="BL45" s="1"/>
  <c r="O44" i="4" s="1"/>
  <c r="T45" i="7"/>
  <c r="BK45" s="1"/>
  <c r="N44" i="4" s="1"/>
  <c r="S45" i="7"/>
  <c r="BJ45" s="1"/>
  <c r="M44" i="4" s="1"/>
  <c r="R45" i="7"/>
  <c r="BI45" s="1"/>
  <c r="L44" i="4" s="1"/>
  <c r="Q45" i="7"/>
  <c r="BH45" s="1"/>
  <c r="K44" i="4" s="1"/>
  <c r="P45" i="7"/>
  <c r="BG45" s="1"/>
  <c r="J44" i="4" s="1"/>
  <c r="O45" i="7"/>
  <c r="BF45" s="1"/>
  <c r="I44" i="4" s="1"/>
  <c r="N45" i="7"/>
  <c r="BE45" s="1"/>
  <c r="H44" i="4" s="1"/>
  <c r="M45" i="7"/>
  <c r="BD45" s="1"/>
  <c r="G44" i="4" s="1"/>
  <c r="L45" i="7"/>
  <c r="BC45" s="1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AA45" i="1" s="1"/>
  <c r="V44" i="7"/>
  <c r="U44"/>
  <c r="BL44" s="1"/>
  <c r="O43" i="4" s="1"/>
  <c r="T44" i="7"/>
  <c r="BK44" s="1"/>
  <c r="N43" i="4" s="1"/>
  <c r="S44" i="7"/>
  <c r="BJ44" s="1"/>
  <c r="M43" i="4" s="1"/>
  <c r="R44" i="7"/>
  <c r="BI44" s="1"/>
  <c r="L43" i="4" s="1"/>
  <c r="Q44" i="7"/>
  <c r="BH44" s="1"/>
  <c r="K43" i="4" s="1"/>
  <c r="P44" i="7"/>
  <c r="BG44" s="1"/>
  <c r="J43" i="4" s="1"/>
  <c r="O44" i="7"/>
  <c r="BF44" s="1"/>
  <c r="I43" i="4" s="1"/>
  <c r="N44" i="7"/>
  <c r="BE44" s="1"/>
  <c r="H43" i="4" s="1"/>
  <c r="M44" i="7"/>
  <c r="BD44" s="1"/>
  <c r="G43" i="4" s="1"/>
  <c r="L44" i="7"/>
  <c r="BC44" s="1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BU43" s="1"/>
  <c r="AC43"/>
  <c r="AB43"/>
  <c r="BS43" s="1"/>
  <c r="AA43"/>
  <c r="Z43"/>
  <c r="BQ43" s="1"/>
  <c r="T42" i="4" s="1"/>
  <c r="Y43" i="7"/>
  <c r="BP43" s="1"/>
  <c r="S42" i="4" s="1"/>
  <c r="X43" i="7"/>
  <c r="BO43" s="1"/>
  <c r="R42" i="4" s="1"/>
  <c r="W43" i="7"/>
  <c r="BN43" s="1"/>
  <c r="Q42" i="4" s="1"/>
  <c r="V43" i="7"/>
  <c r="U43"/>
  <c r="BL43" s="1"/>
  <c r="O42" i="4" s="1"/>
  <c r="T43" i="7"/>
  <c r="BK43" s="1"/>
  <c r="N42" i="4" s="1"/>
  <c r="S43" i="7"/>
  <c r="BJ43" s="1"/>
  <c r="M42" i="4" s="1"/>
  <c r="R43" i="7"/>
  <c r="BI43" s="1"/>
  <c r="L42" i="4" s="1"/>
  <c r="Q43" i="7"/>
  <c r="BH43" s="1"/>
  <c r="K42" i="4" s="1"/>
  <c r="P43" i="7"/>
  <c r="BG43" s="1"/>
  <c r="J42" i="4" s="1"/>
  <c r="O43" i="7"/>
  <c r="BF43" s="1"/>
  <c r="I42" i="4" s="1"/>
  <c r="N43" i="7"/>
  <c r="BE43" s="1"/>
  <c r="H42" i="4" s="1"/>
  <c r="M43" i="7"/>
  <c r="BD43" s="1"/>
  <c r="G42" i="4" s="1"/>
  <c r="L43" i="7"/>
  <c r="BC43" s="1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BL42" s="1"/>
  <c r="O41" i="4" s="1"/>
  <c r="T42" i="7"/>
  <c r="BK42" s="1"/>
  <c r="N41" i="4" s="1"/>
  <c r="S42" i="7"/>
  <c r="BJ42" s="1"/>
  <c r="M41" i="4" s="1"/>
  <c r="R42" i="7"/>
  <c r="BI42" s="1"/>
  <c r="L41" i="4" s="1"/>
  <c r="Q42" i="7"/>
  <c r="BH42" s="1"/>
  <c r="K41" i="4" s="1"/>
  <c r="P42" i="7"/>
  <c r="BG42" s="1"/>
  <c r="J41" i="4" s="1"/>
  <c r="O42" i="7"/>
  <c r="BF42" s="1"/>
  <c r="I41" i="4" s="1"/>
  <c r="N42" i="7"/>
  <c r="BE42" s="1"/>
  <c r="H41" i="4" s="1"/>
  <c r="M42" i="7"/>
  <c r="BD42" s="1"/>
  <c r="G41" i="4" s="1"/>
  <c r="L42" i="7"/>
  <c r="BC42" s="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BU41" s="1"/>
  <c r="AC41"/>
  <c r="AB41"/>
  <c r="BS41" s="1"/>
  <c r="AA41"/>
  <c r="Z41"/>
  <c r="BQ41" s="1"/>
  <c r="T40" i="4" s="1"/>
  <c r="Y41" i="7"/>
  <c r="BP41" s="1"/>
  <c r="S40" i="4" s="1"/>
  <c r="X41" i="7"/>
  <c r="BO41" s="1"/>
  <c r="R40" i="4" s="1"/>
  <c r="W41" i="7"/>
  <c r="BN41" s="1"/>
  <c r="Q40" i="4" s="1"/>
  <c r="V41" i="7"/>
  <c r="U41"/>
  <c r="BL41" s="1"/>
  <c r="O40" i="4" s="1"/>
  <c r="T41" i="7"/>
  <c r="BK41" s="1"/>
  <c r="N40" i="4" s="1"/>
  <c r="S41" i="7"/>
  <c r="BJ41" s="1"/>
  <c r="M40" i="4" s="1"/>
  <c r="R41" i="7"/>
  <c r="BI41" s="1"/>
  <c r="L40" i="4" s="1"/>
  <c r="Q41" i="7"/>
  <c r="BH41" s="1"/>
  <c r="K40" i="4" s="1"/>
  <c r="P41" i="7"/>
  <c r="BG41" s="1"/>
  <c r="J40" i="4" s="1"/>
  <c r="O41" i="7"/>
  <c r="BF41" s="1"/>
  <c r="I40" i="4" s="1"/>
  <c r="N41" i="7"/>
  <c r="BE41" s="1"/>
  <c r="H40" i="4" s="1"/>
  <c r="M41" i="7"/>
  <c r="BD41" s="1"/>
  <c r="G40" i="4" s="1"/>
  <c r="L41" i="7"/>
  <c r="BC41" s="1"/>
  <c r="AY40"/>
  <c r="AX40"/>
  <c r="AW40"/>
  <c r="AV40"/>
  <c r="BY41" i="1" s="1"/>
  <c r="AU40" i="7"/>
  <c r="AT40"/>
  <c r="AS40"/>
  <c r="AR40"/>
  <c r="BQ41" i="1" s="1"/>
  <c r="AQ40" i="7"/>
  <c r="AP40"/>
  <c r="AO40"/>
  <c r="AN40"/>
  <c r="BI41" i="1" s="1"/>
  <c r="AM40" i="7"/>
  <c r="AL40"/>
  <c r="AK40"/>
  <c r="AJ40"/>
  <c r="BA41" i="1" s="1"/>
  <c r="AI40" i="7"/>
  <c r="AH40"/>
  <c r="AG40"/>
  <c r="AF40"/>
  <c r="AS41" i="1" s="1"/>
  <c r="AE40" i="7"/>
  <c r="AD40"/>
  <c r="AC40"/>
  <c r="AB40"/>
  <c r="AA40"/>
  <c r="Z40"/>
  <c r="Y40"/>
  <c r="X40"/>
  <c r="W40"/>
  <c r="V40"/>
  <c r="U40"/>
  <c r="BL40" s="1"/>
  <c r="O39" i="4" s="1"/>
  <c r="T40" i="7"/>
  <c r="BK40" s="1"/>
  <c r="N39" i="4" s="1"/>
  <c r="S40" i="7"/>
  <c r="BJ40" s="1"/>
  <c r="M39" i="4" s="1"/>
  <c r="R40" i="7"/>
  <c r="BI40" s="1"/>
  <c r="L39" i="4" s="1"/>
  <c r="Q40" i="7"/>
  <c r="BH40" s="1"/>
  <c r="K39" i="4" s="1"/>
  <c r="P40" i="7"/>
  <c r="BG40" s="1"/>
  <c r="J39" i="4" s="1"/>
  <c r="O40" i="7"/>
  <c r="BF40" s="1"/>
  <c r="I39" i="4" s="1"/>
  <c r="N40" i="7"/>
  <c r="BE40" s="1"/>
  <c r="H39" i="4" s="1"/>
  <c r="M40" i="7"/>
  <c r="BD40" s="1"/>
  <c r="G39" i="4" s="1"/>
  <c r="L40" i="7"/>
  <c r="BC40" s="1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BU39" s="1"/>
  <c r="AC39"/>
  <c r="AB39"/>
  <c r="BS39" s="1"/>
  <c r="AA39"/>
  <c r="Z39"/>
  <c r="BQ39" s="1"/>
  <c r="T38" i="4" s="1"/>
  <c r="Y39" i="7"/>
  <c r="BP39" s="1"/>
  <c r="S38" i="4" s="1"/>
  <c r="X39" i="7"/>
  <c r="BO39" s="1"/>
  <c r="R38" i="4" s="1"/>
  <c r="W39" i="7"/>
  <c r="BN39" s="1"/>
  <c r="Q38" i="4" s="1"/>
  <c r="V39" i="7"/>
  <c r="U39"/>
  <c r="BL39" s="1"/>
  <c r="O38" i="4" s="1"/>
  <c r="T39" i="7"/>
  <c r="BK39" s="1"/>
  <c r="N38" i="4" s="1"/>
  <c r="S39" i="7"/>
  <c r="BJ39" s="1"/>
  <c r="M38" i="4" s="1"/>
  <c r="R39" i="7"/>
  <c r="BI39" s="1"/>
  <c r="L38" i="4" s="1"/>
  <c r="Q39" i="7"/>
  <c r="BH39" s="1"/>
  <c r="K38" i="4" s="1"/>
  <c r="P39" i="7"/>
  <c r="BG39" s="1"/>
  <c r="J38" i="4" s="1"/>
  <c r="O39" i="7"/>
  <c r="BF39" s="1"/>
  <c r="I38" i="4" s="1"/>
  <c r="N39" i="7"/>
  <c r="BE39" s="1"/>
  <c r="H38" i="4" s="1"/>
  <c r="M39" i="7"/>
  <c r="BD39" s="1"/>
  <c r="G38" i="4" s="1"/>
  <c r="L39" i="7"/>
  <c r="BC39" s="1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BL38" s="1"/>
  <c r="O37" i="4" s="1"/>
  <c r="T38" i="7"/>
  <c r="BK38" s="1"/>
  <c r="N37" i="4" s="1"/>
  <c r="S38" i="7"/>
  <c r="BJ38" s="1"/>
  <c r="M37" i="4" s="1"/>
  <c r="R38" i="7"/>
  <c r="BI38" s="1"/>
  <c r="L37" i="4" s="1"/>
  <c r="Q38" i="7"/>
  <c r="BH38" s="1"/>
  <c r="K37" i="4" s="1"/>
  <c r="P38" i="7"/>
  <c r="BG38" s="1"/>
  <c r="J37" i="4" s="1"/>
  <c r="O38" i="7"/>
  <c r="BF38" s="1"/>
  <c r="I37" i="4" s="1"/>
  <c r="N38" i="7"/>
  <c r="BE38" s="1"/>
  <c r="H37" i="4" s="1"/>
  <c r="M38" i="7"/>
  <c r="BD38" s="1"/>
  <c r="G37" i="4" s="1"/>
  <c r="L38" i="7"/>
  <c r="BC38" s="1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BU37" s="1"/>
  <c r="AC37"/>
  <c r="AB37"/>
  <c r="BS37" s="1"/>
  <c r="AA37"/>
  <c r="Z37"/>
  <c r="BQ37" s="1"/>
  <c r="T36" i="4" s="1"/>
  <c r="Y37" i="7"/>
  <c r="BP37" s="1"/>
  <c r="S36" i="4" s="1"/>
  <c r="X37" i="7"/>
  <c r="BO37" s="1"/>
  <c r="R36" i="4" s="1"/>
  <c r="W37" i="7"/>
  <c r="BN37" s="1"/>
  <c r="Q36" i="4" s="1"/>
  <c r="V37" i="7"/>
  <c r="U37"/>
  <c r="BL37" s="1"/>
  <c r="O36" i="4" s="1"/>
  <c r="T37" i="7"/>
  <c r="BK37" s="1"/>
  <c r="N36" i="4" s="1"/>
  <c r="S37" i="7"/>
  <c r="BJ37" s="1"/>
  <c r="M36" i="4" s="1"/>
  <c r="R37" i="7"/>
  <c r="BI37" s="1"/>
  <c r="L36" i="4" s="1"/>
  <c r="Q37" i="7"/>
  <c r="BH37" s="1"/>
  <c r="K36" i="4" s="1"/>
  <c r="P37" i="7"/>
  <c r="BG37" s="1"/>
  <c r="J36" i="4" s="1"/>
  <c r="O37" i="7"/>
  <c r="BF37" s="1"/>
  <c r="I36" i="4" s="1"/>
  <c r="N37" i="7"/>
  <c r="BE37" s="1"/>
  <c r="H36" i="4" s="1"/>
  <c r="M37" i="7"/>
  <c r="BD37" s="1"/>
  <c r="G36" i="4" s="1"/>
  <c r="L37" i="7"/>
  <c r="BC37" s="1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BL36" s="1"/>
  <c r="O35" i="4" s="1"/>
  <c r="T36" i="7"/>
  <c r="BK36" s="1"/>
  <c r="N35" i="4" s="1"/>
  <c r="S36" i="7"/>
  <c r="BJ36" s="1"/>
  <c r="M35" i="4" s="1"/>
  <c r="R36" i="7"/>
  <c r="BI36" s="1"/>
  <c r="L35" i="4" s="1"/>
  <c r="Q36" i="7"/>
  <c r="BH36" s="1"/>
  <c r="K35" i="4" s="1"/>
  <c r="P36" i="7"/>
  <c r="BG36" s="1"/>
  <c r="J35" i="4" s="1"/>
  <c r="O36" i="7"/>
  <c r="BF36" s="1"/>
  <c r="I35" i="4" s="1"/>
  <c r="N36" i="7"/>
  <c r="BE36" s="1"/>
  <c r="H35" i="4" s="1"/>
  <c r="M36" i="7"/>
  <c r="BD36" s="1"/>
  <c r="G35" i="4" s="1"/>
  <c r="L36" i="7"/>
  <c r="BC36" s="1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BL35" s="1"/>
  <c r="O34" i="4" s="1"/>
  <c r="T35" i="7"/>
  <c r="BK35" s="1"/>
  <c r="N34" i="4" s="1"/>
  <c r="S35" i="7"/>
  <c r="BJ35" s="1"/>
  <c r="M34" i="4" s="1"/>
  <c r="R35" i="7"/>
  <c r="BI35" s="1"/>
  <c r="L34" i="4" s="1"/>
  <c r="Q35" i="7"/>
  <c r="BH35" s="1"/>
  <c r="K34" i="4" s="1"/>
  <c r="P35" i="7"/>
  <c r="BG35" s="1"/>
  <c r="J34" i="4" s="1"/>
  <c r="O35" i="7"/>
  <c r="BF35" s="1"/>
  <c r="I34" i="4" s="1"/>
  <c r="N35" i="7"/>
  <c r="BE35" s="1"/>
  <c r="H34" i="4" s="1"/>
  <c r="M35" i="7"/>
  <c r="BD35" s="1"/>
  <c r="G34" i="4" s="1"/>
  <c r="L35" i="7"/>
  <c r="BC35" s="1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BU34" s="1"/>
  <c r="AC34"/>
  <c r="AB34"/>
  <c r="BS34" s="1"/>
  <c r="AA34"/>
  <c r="Z34"/>
  <c r="BQ34" s="1"/>
  <c r="T33" i="4" s="1"/>
  <c r="Y34" i="7"/>
  <c r="BP34" s="1"/>
  <c r="S33" i="4" s="1"/>
  <c r="X34" i="7"/>
  <c r="BO34" s="1"/>
  <c r="R33" i="4" s="1"/>
  <c r="W34" i="7"/>
  <c r="BN34" s="1"/>
  <c r="Q33" i="4" s="1"/>
  <c r="V34" i="7"/>
  <c r="U34"/>
  <c r="BL34" s="1"/>
  <c r="O33" i="4" s="1"/>
  <c r="T34" i="7"/>
  <c r="BK34" s="1"/>
  <c r="N33" i="4" s="1"/>
  <c r="S34" i="7"/>
  <c r="BJ34" s="1"/>
  <c r="M33" i="4" s="1"/>
  <c r="R34" i="7"/>
  <c r="BI34" s="1"/>
  <c r="L33" i="4" s="1"/>
  <c r="Q34" i="7"/>
  <c r="BH34" s="1"/>
  <c r="K33" i="4" s="1"/>
  <c r="P34" i="7"/>
  <c r="BG34" s="1"/>
  <c r="J33" i="4" s="1"/>
  <c r="O34" i="7"/>
  <c r="BF34" s="1"/>
  <c r="I33" i="4" s="1"/>
  <c r="N34" i="7"/>
  <c r="BE34" s="1"/>
  <c r="H33" i="4" s="1"/>
  <c r="M34" i="7"/>
  <c r="BD34" s="1"/>
  <c r="G33" i="4" s="1"/>
  <c r="L34" i="7"/>
  <c r="BC34" s="1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BL33" s="1"/>
  <c r="O32" i="4" s="1"/>
  <c r="T33" i="7"/>
  <c r="BK33" s="1"/>
  <c r="N32" i="4" s="1"/>
  <c r="S33" i="7"/>
  <c r="BJ33" s="1"/>
  <c r="M32" i="4" s="1"/>
  <c r="R33" i="7"/>
  <c r="BI33" s="1"/>
  <c r="L32" i="4" s="1"/>
  <c r="Q33" i="7"/>
  <c r="BH33" s="1"/>
  <c r="K32" i="4" s="1"/>
  <c r="P33" i="7"/>
  <c r="BG33" s="1"/>
  <c r="J32" i="4" s="1"/>
  <c r="O33" i="7"/>
  <c r="BF33" s="1"/>
  <c r="I32" i="4" s="1"/>
  <c r="N33" i="7"/>
  <c r="BE33" s="1"/>
  <c r="H32" i="4" s="1"/>
  <c r="M33" i="7"/>
  <c r="BD33" s="1"/>
  <c r="G32" i="4" s="1"/>
  <c r="L33" i="7"/>
  <c r="BC33" s="1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BU32" s="1"/>
  <c r="AC32"/>
  <c r="AB32"/>
  <c r="BS32" s="1"/>
  <c r="AA32"/>
  <c r="Z32"/>
  <c r="BQ32" s="1"/>
  <c r="T31" i="4" s="1"/>
  <c r="Y32" i="7"/>
  <c r="BP32" s="1"/>
  <c r="S31" i="4" s="1"/>
  <c r="X32" i="7"/>
  <c r="BO32" s="1"/>
  <c r="R31" i="4" s="1"/>
  <c r="W32" i="7"/>
  <c r="BN32" s="1"/>
  <c r="Q31" i="4" s="1"/>
  <c r="V32" i="7"/>
  <c r="U32"/>
  <c r="BL32" s="1"/>
  <c r="O31" i="4" s="1"/>
  <c r="T32" i="7"/>
  <c r="BK32" s="1"/>
  <c r="N31" i="4" s="1"/>
  <c r="S32" i="7"/>
  <c r="BJ32" s="1"/>
  <c r="M31" i="4" s="1"/>
  <c r="R32" i="7"/>
  <c r="BI32" s="1"/>
  <c r="L31" i="4" s="1"/>
  <c r="Q32" i="7"/>
  <c r="BH32" s="1"/>
  <c r="K31" i="4" s="1"/>
  <c r="P32" i="7"/>
  <c r="BG32" s="1"/>
  <c r="J31" i="4" s="1"/>
  <c r="O32" i="7"/>
  <c r="BF32" s="1"/>
  <c r="I31" i="4" s="1"/>
  <c r="N32" i="7"/>
  <c r="BE32" s="1"/>
  <c r="H31" i="4" s="1"/>
  <c r="M32" i="7"/>
  <c r="BD32" s="1"/>
  <c r="G31" i="4" s="1"/>
  <c r="L32" i="7"/>
  <c r="BC32" s="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BU31" s="1"/>
  <c r="AC31"/>
  <c r="AB31"/>
  <c r="BS31" s="1"/>
  <c r="AA31"/>
  <c r="Z31"/>
  <c r="BQ31" s="1"/>
  <c r="T30" i="4" s="1"/>
  <c r="Y31" i="7"/>
  <c r="BP31" s="1"/>
  <c r="S30" i="4" s="1"/>
  <c r="X31" i="7"/>
  <c r="BO31" s="1"/>
  <c r="R30" i="4" s="1"/>
  <c r="W31" i="7"/>
  <c r="BN31" s="1"/>
  <c r="Q30" i="4" s="1"/>
  <c r="V31" i="7"/>
  <c r="U31"/>
  <c r="BL31" s="1"/>
  <c r="O30" i="4" s="1"/>
  <c r="T31" i="7"/>
  <c r="BK31" s="1"/>
  <c r="N30" i="4" s="1"/>
  <c r="S31" i="7"/>
  <c r="BJ31" s="1"/>
  <c r="M30" i="4" s="1"/>
  <c r="R31" i="7"/>
  <c r="BI31" s="1"/>
  <c r="L30" i="4" s="1"/>
  <c r="Q31" i="7"/>
  <c r="BH31" s="1"/>
  <c r="K30" i="4" s="1"/>
  <c r="P31" i="7"/>
  <c r="BG31" s="1"/>
  <c r="J30" i="4" s="1"/>
  <c r="O31" i="7"/>
  <c r="BF31" s="1"/>
  <c r="I30" i="4" s="1"/>
  <c r="N31" i="7"/>
  <c r="BE31" s="1"/>
  <c r="H30" i="4" s="1"/>
  <c r="M31" i="7"/>
  <c r="BD31" s="1"/>
  <c r="G30" i="4" s="1"/>
  <c r="L31" i="7"/>
  <c r="BC31" s="1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BU30" s="1"/>
  <c r="AC30"/>
  <c r="AB30"/>
  <c r="BS30" s="1"/>
  <c r="AA30"/>
  <c r="Z30"/>
  <c r="BQ30" s="1"/>
  <c r="T29" i="4" s="1"/>
  <c r="Y30" i="7"/>
  <c r="BP30" s="1"/>
  <c r="S29" i="4" s="1"/>
  <c r="X30" i="7"/>
  <c r="BO30" s="1"/>
  <c r="R29" i="4" s="1"/>
  <c r="W30" i="7"/>
  <c r="BN30" s="1"/>
  <c r="Q29" i="4" s="1"/>
  <c r="V30" i="7"/>
  <c r="U30"/>
  <c r="BL30" s="1"/>
  <c r="O29" i="4" s="1"/>
  <c r="T30" i="7"/>
  <c r="BK30" s="1"/>
  <c r="N29" i="4" s="1"/>
  <c r="S30" i="7"/>
  <c r="BJ30" s="1"/>
  <c r="M29" i="4" s="1"/>
  <c r="R30" i="7"/>
  <c r="BI30" s="1"/>
  <c r="L29" i="4" s="1"/>
  <c r="Q30" i="7"/>
  <c r="BH30" s="1"/>
  <c r="K29" i="4" s="1"/>
  <c r="P30" i="7"/>
  <c r="BG30" s="1"/>
  <c r="J29" i="4" s="1"/>
  <c r="O30" i="7"/>
  <c r="BF30" s="1"/>
  <c r="I29" i="4" s="1"/>
  <c r="N30" i="7"/>
  <c r="BE30" s="1"/>
  <c r="H29" i="4" s="1"/>
  <c r="M30" i="7"/>
  <c r="BD30" s="1"/>
  <c r="G29" i="4" s="1"/>
  <c r="L30" i="7"/>
  <c r="BC30" s="1"/>
  <c r="AY29"/>
  <c r="AX29"/>
  <c r="AW29"/>
  <c r="CA30" i="1" s="1"/>
  <c r="AV29" i="7"/>
  <c r="AU29"/>
  <c r="AT29"/>
  <c r="AS29"/>
  <c r="BS30" i="1" s="1"/>
  <c r="AR29" i="7"/>
  <c r="AQ29"/>
  <c r="AP29"/>
  <c r="AO29"/>
  <c r="BK30" i="1" s="1"/>
  <c r="AN29" i="7"/>
  <c r="AM29"/>
  <c r="AL29"/>
  <c r="AK29"/>
  <c r="BC30" i="1" s="1"/>
  <c r="AJ29" i="7"/>
  <c r="AI29"/>
  <c r="AH29"/>
  <c r="AG29"/>
  <c r="AU30" i="1" s="1"/>
  <c r="AF29" i="7"/>
  <c r="AE29"/>
  <c r="AD29"/>
  <c r="AC29"/>
  <c r="AB29"/>
  <c r="AA29"/>
  <c r="Z29"/>
  <c r="Y29"/>
  <c r="X29"/>
  <c r="W29"/>
  <c r="V29"/>
  <c r="U29"/>
  <c r="BL29" s="1"/>
  <c r="O28" i="4" s="1"/>
  <c r="T29" i="7"/>
  <c r="BK29" s="1"/>
  <c r="N28" i="4" s="1"/>
  <c r="S29" i="7"/>
  <c r="BJ29" s="1"/>
  <c r="M28" i="4" s="1"/>
  <c r="R29" i="7"/>
  <c r="BI29" s="1"/>
  <c r="L28" i="4" s="1"/>
  <c r="Q29" i="7"/>
  <c r="BH29" s="1"/>
  <c r="K28" i="4" s="1"/>
  <c r="P29" i="7"/>
  <c r="M30" i="1" s="1"/>
  <c r="O29" i="7"/>
  <c r="BF29" s="1"/>
  <c r="I28" i="4" s="1"/>
  <c r="N29" i="7"/>
  <c r="BE29" s="1"/>
  <c r="H28" i="4" s="1"/>
  <c r="M29" i="7"/>
  <c r="BD29" s="1"/>
  <c r="L29"/>
  <c r="BC29" s="1"/>
  <c r="F28" i="4" s="1"/>
  <c r="AY28" i="7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AA29" i="1" s="1"/>
  <c r="V28" i="7"/>
  <c r="U28"/>
  <c r="BL28" s="1"/>
  <c r="O27" i="4" s="1"/>
  <c r="T28" i="7"/>
  <c r="BK28" s="1"/>
  <c r="N27" i="4" s="1"/>
  <c r="S28" i="7"/>
  <c r="BJ28" s="1"/>
  <c r="M27" i="4" s="1"/>
  <c r="R28" i="7"/>
  <c r="BI28" s="1"/>
  <c r="L27" i="4" s="1"/>
  <c r="Q28" i="7"/>
  <c r="BH28" s="1"/>
  <c r="K27" i="4" s="1"/>
  <c r="P28" i="7"/>
  <c r="BG28" s="1"/>
  <c r="J27" i="4" s="1"/>
  <c r="O28" i="7"/>
  <c r="BF28" s="1"/>
  <c r="I27" i="4" s="1"/>
  <c r="N28" i="7"/>
  <c r="BE28" s="1"/>
  <c r="H27" i="4" s="1"/>
  <c r="M28" i="7"/>
  <c r="BD28" s="1"/>
  <c r="G27" i="4" s="1"/>
  <c r="L28" i="7"/>
  <c r="BC28" s="1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BL27" s="1"/>
  <c r="O26" i="4" s="1"/>
  <c r="T27" i="7"/>
  <c r="BK27" s="1"/>
  <c r="N26" i="4" s="1"/>
  <c r="S27" i="7"/>
  <c r="BJ27" s="1"/>
  <c r="M26" i="4" s="1"/>
  <c r="R27" i="7"/>
  <c r="BI27" s="1"/>
  <c r="L26" i="4" s="1"/>
  <c r="Q27" i="7"/>
  <c r="BH27" s="1"/>
  <c r="K26" i="4" s="1"/>
  <c r="P27" i="7"/>
  <c r="BG27" s="1"/>
  <c r="J26" i="4" s="1"/>
  <c r="O27" i="7"/>
  <c r="BF27" s="1"/>
  <c r="I26" i="4" s="1"/>
  <c r="N27" i="7"/>
  <c r="BE27" s="1"/>
  <c r="H26" i="4" s="1"/>
  <c r="M27" i="7"/>
  <c r="BD27" s="1"/>
  <c r="G26" i="4" s="1"/>
  <c r="L27" i="7"/>
  <c r="BC27" s="1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BU26" s="1"/>
  <c r="AC26"/>
  <c r="AB26"/>
  <c r="BS26" s="1"/>
  <c r="AA26"/>
  <c r="Z26"/>
  <c r="BQ26" s="1"/>
  <c r="T25" i="4" s="1"/>
  <c r="Y26" i="7"/>
  <c r="BP26" s="1"/>
  <c r="S25" i="4" s="1"/>
  <c r="X26" i="7"/>
  <c r="BO26" s="1"/>
  <c r="R25" i="4" s="1"/>
  <c r="W26" i="7"/>
  <c r="BN26" s="1"/>
  <c r="Q25" i="4" s="1"/>
  <c r="V26" i="7"/>
  <c r="BM26" s="1"/>
  <c r="P25" i="4" s="1"/>
  <c r="U26" i="7"/>
  <c r="BL26" s="1"/>
  <c r="O25" i="4" s="1"/>
  <c r="T26" i="7"/>
  <c r="BK26" s="1"/>
  <c r="N25" i="4" s="1"/>
  <c r="S26" i="7"/>
  <c r="BJ26" s="1"/>
  <c r="M25" i="4" s="1"/>
  <c r="R26" i="7"/>
  <c r="BI26" s="1"/>
  <c r="L25" i="4" s="1"/>
  <c r="Q26" i="7"/>
  <c r="BH26" s="1"/>
  <c r="K25" i="4" s="1"/>
  <c r="P26" i="7"/>
  <c r="BG26" s="1"/>
  <c r="J25" i="4" s="1"/>
  <c r="O26" i="7"/>
  <c r="BF26" s="1"/>
  <c r="I25" i="4" s="1"/>
  <c r="N26" i="7"/>
  <c r="BE26" s="1"/>
  <c r="H25" i="4" s="1"/>
  <c r="M26" i="7"/>
  <c r="BD26" s="1"/>
  <c r="G25" i="4" s="1"/>
  <c r="L26" i="7"/>
  <c r="BC26" s="1"/>
  <c r="F25" i="4" s="1"/>
  <c r="AY25" i="7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BU25" s="1"/>
  <c r="AC25"/>
  <c r="AB25"/>
  <c r="BS25" s="1"/>
  <c r="AA25"/>
  <c r="Z25"/>
  <c r="BQ25" s="1"/>
  <c r="T24" i="4" s="1"/>
  <c r="Y25" i="7"/>
  <c r="BP25" s="1"/>
  <c r="S24" i="4" s="1"/>
  <c r="X25" i="7"/>
  <c r="BO25" s="1"/>
  <c r="R24" i="4" s="1"/>
  <c r="W25" i="7"/>
  <c r="BN25" s="1"/>
  <c r="Q24" i="4" s="1"/>
  <c r="V25" i="7"/>
  <c r="BM25" s="1"/>
  <c r="P24" i="4" s="1"/>
  <c r="U25" i="7"/>
  <c r="BL25" s="1"/>
  <c r="O24" i="4" s="1"/>
  <c r="T25" i="7"/>
  <c r="BK25" s="1"/>
  <c r="N24" i="4" s="1"/>
  <c r="S25" i="7"/>
  <c r="BJ25" s="1"/>
  <c r="M24" i="4" s="1"/>
  <c r="R25" i="7"/>
  <c r="BI25" s="1"/>
  <c r="L24" i="4" s="1"/>
  <c r="Q25" i="7"/>
  <c r="BH25" s="1"/>
  <c r="K24" i="4" s="1"/>
  <c r="P25" i="7"/>
  <c r="BG25" s="1"/>
  <c r="J24" i="4" s="1"/>
  <c r="O25" i="7"/>
  <c r="BF25" s="1"/>
  <c r="I24" i="4" s="1"/>
  <c r="N25" i="7"/>
  <c r="BE25" s="1"/>
  <c r="H24" i="4" s="1"/>
  <c r="M25" i="7"/>
  <c r="BD25" s="1"/>
  <c r="G24" i="4" s="1"/>
  <c r="L25" i="7"/>
  <c r="BC25" s="1"/>
  <c r="F24" i="4" s="1"/>
  <c r="AY24" i="7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BL24" s="1"/>
  <c r="O23" i="4" s="1"/>
  <c r="T24" i="7"/>
  <c r="BK24" s="1"/>
  <c r="N23" i="4" s="1"/>
  <c r="S24" i="7"/>
  <c r="BJ24" s="1"/>
  <c r="M23" i="4" s="1"/>
  <c r="R24" i="7"/>
  <c r="BI24" s="1"/>
  <c r="L23" i="4" s="1"/>
  <c r="Q24" i="7"/>
  <c r="BH24" s="1"/>
  <c r="K23" i="4" s="1"/>
  <c r="P24" i="7"/>
  <c r="BG24" s="1"/>
  <c r="J23" i="4" s="1"/>
  <c r="O24" i="7"/>
  <c r="BF24" s="1"/>
  <c r="I23" i="4" s="1"/>
  <c r="N24" i="7"/>
  <c r="BE24" s="1"/>
  <c r="H23" i="4" s="1"/>
  <c r="M24" i="7"/>
  <c r="BD24" s="1"/>
  <c r="G23" i="4" s="1"/>
  <c r="L24" i="7"/>
  <c r="BC24" s="1"/>
  <c r="F23" i="4" s="1"/>
  <c r="AY23" i="7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BU23" s="1"/>
  <c r="AC23"/>
  <c r="AB23"/>
  <c r="BS23" s="1"/>
  <c r="AA23"/>
  <c r="Z23"/>
  <c r="BQ23" s="1"/>
  <c r="T22" i="4" s="1"/>
  <c r="Y23" i="7"/>
  <c r="BP23" s="1"/>
  <c r="S22" i="4" s="1"/>
  <c r="X23" i="7"/>
  <c r="BO23" s="1"/>
  <c r="R22" i="4" s="1"/>
  <c r="W23" i="7"/>
  <c r="BN23" s="1"/>
  <c r="Q22" i="4" s="1"/>
  <c r="V23" i="7"/>
  <c r="BM23" s="1"/>
  <c r="P22" i="4" s="1"/>
  <c r="U23" i="7"/>
  <c r="BL23" s="1"/>
  <c r="O22" i="4" s="1"/>
  <c r="T23" i="7"/>
  <c r="BK23" s="1"/>
  <c r="N22" i="4" s="1"/>
  <c r="S23" i="7"/>
  <c r="BJ23" s="1"/>
  <c r="M22" i="4" s="1"/>
  <c r="R23" i="7"/>
  <c r="BI23" s="1"/>
  <c r="L22" i="4" s="1"/>
  <c r="Q23" i="7"/>
  <c r="BH23" s="1"/>
  <c r="K22" i="4" s="1"/>
  <c r="P23" i="7"/>
  <c r="BG23" s="1"/>
  <c r="J22" i="4" s="1"/>
  <c r="O23" i="7"/>
  <c r="BF23" s="1"/>
  <c r="I22" i="4" s="1"/>
  <c r="N23" i="7"/>
  <c r="BE23" s="1"/>
  <c r="H22" i="4" s="1"/>
  <c r="M23" i="7"/>
  <c r="BD23" s="1"/>
  <c r="G22" i="4" s="1"/>
  <c r="L23" i="7"/>
  <c r="BC23" s="1"/>
  <c r="F22" i="4" s="1"/>
  <c r="AY22" i="7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BV22" s="1"/>
  <c r="AD22"/>
  <c r="AC22"/>
  <c r="AB22"/>
  <c r="AA22"/>
  <c r="BR22" s="1"/>
  <c r="Z22"/>
  <c r="Y22"/>
  <c r="X22"/>
  <c r="W22"/>
  <c r="BN22" s="1"/>
  <c r="Q21" i="4" s="1"/>
  <c r="V22" i="7"/>
  <c r="U22"/>
  <c r="BL22" s="1"/>
  <c r="O21" i="4" s="1"/>
  <c r="T22" i="7"/>
  <c r="BK22" s="1"/>
  <c r="N21" i="4" s="1"/>
  <c r="S22" i="7"/>
  <c r="BJ22" s="1"/>
  <c r="M21" i="4" s="1"/>
  <c r="R22" i="7"/>
  <c r="BI22" s="1"/>
  <c r="L21" i="4" s="1"/>
  <c r="Q22" i="7"/>
  <c r="BH22" s="1"/>
  <c r="K21" i="4" s="1"/>
  <c r="P22" i="7"/>
  <c r="BG22" s="1"/>
  <c r="J21" i="4" s="1"/>
  <c r="O22" i="7"/>
  <c r="BF22" s="1"/>
  <c r="I21" i="4" s="1"/>
  <c r="N22" i="7"/>
  <c r="BE22" s="1"/>
  <c r="H21" i="4" s="1"/>
  <c r="M22" i="7"/>
  <c r="BD22" s="1"/>
  <c r="G21" i="4" s="1"/>
  <c r="L22" i="7"/>
  <c r="BC22" s="1"/>
  <c r="F21" i="4" s="1"/>
  <c r="AY21" i="7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BU21" s="1"/>
  <c r="AC21"/>
  <c r="AB21"/>
  <c r="BS21" s="1"/>
  <c r="AA21"/>
  <c r="Z21"/>
  <c r="BQ21" s="1"/>
  <c r="T20" i="4" s="1"/>
  <c r="Y21" i="7"/>
  <c r="BP21" s="1"/>
  <c r="S20" i="4" s="1"/>
  <c r="X21" i="7"/>
  <c r="BO21" s="1"/>
  <c r="R20" i="4" s="1"/>
  <c r="W21" i="7"/>
  <c r="BN21" s="1"/>
  <c r="Q20" i="4" s="1"/>
  <c r="V21" i="7"/>
  <c r="BM21" s="1"/>
  <c r="P20" i="4" s="1"/>
  <c r="U21" i="7"/>
  <c r="BL21" s="1"/>
  <c r="O20" i="4" s="1"/>
  <c r="T21" i="7"/>
  <c r="BK21" s="1"/>
  <c r="N20" i="4" s="1"/>
  <c r="S21" i="7"/>
  <c r="BJ21" s="1"/>
  <c r="M20" i="4" s="1"/>
  <c r="R21" i="7"/>
  <c r="BI21" s="1"/>
  <c r="L20" i="4" s="1"/>
  <c r="Q21" i="7"/>
  <c r="BH21" s="1"/>
  <c r="K20" i="4" s="1"/>
  <c r="P21" i="7"/>
  <c r="BG21" s="1"/>
  <c r="J20" i="4" s="1"/>
  <c r="O21" i="7"/>
  <c r="BF21" s="1"/>
  <c r="I20" i="4" s="1"/>
  <c r="N21" i="7"/>
  <c r="BE21" s="1"/>
  <c r="H20" i="4" s="1"/>
  <c r="M21" i="7"/>
  <c r="BD21" s="1"/>
  <c r="G20" i="4" s="1"/>
  <c r="L21" i="7"/>
  <c r="BC21" s="1"/>
  <c r="F20" i="4" s="1"/>
  <c r="AY20" i="7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BV20" s="1"/>
  <c r="AD20"/>
  <c r="AC20"/>
  <c r="AB20"/>
  <c r="AA20"/>
  <c r="BR20" s="1"/>
  <c r="Z20"/>
  <c r="BQ20" s="1"/>
  <c r="T19" i="4" s="1"/>
  <c r="Y20" i="7"/>
  <c r="X20"/>
  <c r="W20"/>
  <c r="AA21" i="1" s="1"/>
  <c r="V20" i="7"/>
  <c r="U20"/>
  <c r="BL20" s="1"/>
  <c r="O19" i="4" s="1"/>
  <c r="T20" i="7"/>
  <c r="BK20" s="1"/>
  <c r="N19" i="4" s="1"/>
  <c r="S20" i="7"/>
  <c r="BJ20" s="1"/>
  <c r="M19" i="4" s="1"/>
  <c r="R20" i="7"/>
  <c r="BI20" s="1"/>
  <c r="L19" i="4" s="1"/>
  <c r="Q20" i="7"/>
  <c r="BH20" s="1"/>
  <c r="K19" i="4" s="1"/>
  <c r="P20" i="7"/>
  <c r="BG20" s="1"/>
  <c r="J19" i="4" s="1"/>
  <c r="O20" i="7"/>
  <c r="BF20" s="1"/>
  <c r="I19" i="4" s="1"/>
  <c r="N20" i="7"/>
  <c r="BE20" s="1"/>
  <c r="H19" i="4" s="1"/>
  <c r="M20" i="7"/>
  <c r="BD20" s="1"/>
  <c r="G19" i="4" s="1"/>
  <c r="L20" i="7"/>
  <c r="BC20" s="1"/>
  <c r="F19" i="4" s="1"/>
  <c r="AY19" i="7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BV19" s="1"/>
  <c r="AD19"/>
  <c r="AC19"/>
  <c r="AB19"/>
  <c r="AA19"/>
  <c r="BR19" s="1"/>
  <c r="Z19"/>
  <c r="BQ19" s="1"/>
  <c r="T18" i="4" s="1"/>
  <c r="Y19" i="7"/>
  <c r="X19"/>
  <c r="W19"/>
  <c r="V19"/>
  <c r="U19"/>
  <c r="BL19" s="1"/>
  <c r="O18" i="4" s="1"/>
  <c r="T19" i="7"/>
  <c r="BK19" s="1"/>
  <c r="N18" i="4" s="1"/>
  <c r="S19" i="7"/>
  <c r="BJ19" s="1"/>
  <c r="M18" i="4" s="1"/>
  <c r="R19" i="7"/>
  <c r="BI19" s="1"/>
  <c r="L18" i="4" s="1"/>
  <c r="Q19" i="7"/>
  <c r="BH19" s="1"/>
  <c r="K18" i="4" s="1"/>
  <c r="P19" i="7"/>
  <c r="BG19" s="1"/>
  <c r="J18" i="4" s="1"/>
  <c r="O19" i="7"/>
  <c r="BF19" s="1"/>
  <c r="I18" i="4" s="1"/>
  <c r="N19" i="7"/>
  <c r="BE19" s="1"/>
  <c r="H18" i="4" s="1"/>
  <c r="M19" i="7"/>
  <c r="BD19" s="1"/>
  <c r="G18" i="4" s="1"/>
  <c r="L19" i="7"/>
  <c r="BC19" s="1"/>
  <c r="F18" i="4" s="1"/>
  <c r="L18" i="7"/>
  <c r="D19" i="1" s="1"/>
  <c r="M18" i="7"/>
  <c r="BD18" s="1"/>
  <c r="G17" i="4" s="1"/>
  <c r="N18" i="7"/>
  <c r="BE18" s="1"/>
  <c r="H17" i="4" s="1"/>
  <c r="O18" i="7"/>
  <c r="BF18" s="1"/>
  <c r="I17" i="4" s="1"/>
  <c r="P18" i="7"/>
  <c r="L19" i="1" s="1"/>
  <c r="Q18" i="7"/>
  <c r="BH18" s="1"/>
  <c r="K17" i="4" s="1"/>
  <c r="R18" i="7"/>
  <c r="BI18" s="1"/>
  <c r="L17" i="4" s="1"/>
  <c r="S18" i="7"/>
  <c r="BJ18" s="1"/>
  <c r="M17" i="4" s="1"/>
  <c r="T18" i="7"/>
  <c r="T19" i="1" s="1"/>
  <c r="U18" i="7"/>
  <c r="BL18" s="1"/>
  <c r="O17" i="4" s="1"/>
  <c r="V18" i="7"/>
  <c r="BM18" s="1"/>
  <c r="P17" i="4" s="1"/>
  <c r="W18" i="7"/>
  <c r="BN18" s="1"/>
  <c r="Q17" i="4" s="1"/>
  <c r="X18" i="7"/>
  <c r="BO18" s="1"/>
  <c r="R17" i="4" s="1"/>
  <c r="Y18" i="7"/>
  <c r="BP18" s="1"/>
  <c r="S17" i="4" s="1"/>
  <c r="Z18" i="7"/>
  <c r="BQ18" s="1"/>
  <c r="T17" i="4" s="1"/>
  <c r="AA18" i="7"/>
  <c r="AB18"/>
  <c r="BS18" s="1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L17"/>
  <c r="M17"/>
  <c r="F18" i="1" s="1"/>
  <c r="N17" i="7"/>
  <c r="O17"/>
  <c r="J18" i="1" s="1"/>
  <c r="P17" i="7"/>
  <c r="Q17"/>
  <c r="N18" i="1" s="1"/>
  <c r="R17" i="7"/>
  <c r="S17"/>
  <c r="R18" i="1"/>
  <c r="T17" i="7"/>
  <c r="U17"/>
  <c r="V18" i="1" s="1"/>
  <c r="V17" i="7"/>
  <c r="W17"/>
  <c r="Z18" i="1" s="1"/>
  <c r="X17" i="7"/>
  <c r="AB18" i="1" s="1"/>
  <c r="Y17" i="7"/>
  <c r="AD18" i="1" s="1"/>
  <c r="Z17" i="7"/>
  <c r="AA17"/>
  <c r="AH18" i="1" s="1"/>
  <c r="AB17" i="7"/>
  <c r="AJ18" i="1" s="1"/>
  <c r="AC17" i="7"/>
  <c r="AD17"/>
  <c r="AN18" i="1" s="1"/>
  <c r="AE17" i="7"/>
  <c r="AP18" i="1" s="1"/>
  <c r="AF17" i="7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Y17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L15"/>
  <c r="M15"/>
  <c r="N15"/>
  <c r="H16" i="1" s="1"/>
  <c r="O15" i="7"/>
  <c r="P15"/>
  <c r="L16" i="1" s="1"/>
  <c r="Q15" i="7"/>
  <c r="R15"/>
  <c r="S15"/>
  <c r="T15"/>
  <c r="T16" i="1" s="1"/>
  <c r="U15" i="7"/>
  <c r="V15"/>
  <c r="W15"/>
  <c r="Z16" i="1" s="1"/>
  <c r="X15" i="7"/>
  <c r="AB16" i="1" s="1"/>
  <c r="Y15" i="7"/>
  <c r="Z15"/>
  <c r="AA15"/>
  <c r="AB15"/>
  <c r="AK16" i="1" s="1"/>
  <c r="AC15" i="7"/>
  <c r="AD15"/>
  <c r="AO16" i="1" s="1"/>
  <c r="AE15" i="7"/>
  <c r="AF15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Y15"/>
  <c r="AY14"/>
  <c r="CE15" i="1" s="1"/>
  <c r="AX14" i="7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K15" i="1" s="1"/>
  <c r="AA14" i="7"/>
  <c r="Z14"/>
  <c r="Y14"/>
  <c r="X14"/>
  <c r="AC15" i="1" s="1"/>
  <c r="W14" i="7"/>
  <c r="AA15" i="1" s="1"/>
  <c r="V14" i="7"/>
  <c r="Y15" i="1" s="1"/>
  <c r="U14" i="7"/>
  <c r="T14"/>
  <c r="U15" i="1" s="1"/>
  <c r="S14" i="7"/>
  <c r="R14"/>
  <c r="Q15" i="1" s="1"/>
  <c r="Q14" i="7"/>
  <c r="P14"/>
  <c r="M15" i="1" s="1"/>
  <c r="O14" i="7"/>
  <c r="N14"/>
  <c r="I15" i="1" s="1"/>
  <c r="M14" i="7"/>
  <c r="L14"/>
  <c r="E15" i="1" s="1"/>
  <c r="AY13" i="7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AE14" i="1" s="1"/>
  <c r="X13" i="7"/>
  <c r="AC14" i="1" s="1"/>
  <c r="W13" i="7"/>
  <c r="V13"/>
  <c r="U13"/>
  <c r="T13"/>
  <c r="S13"/>
  <c r="R13"/>
  <c r="Q13"/>
  <c r="P13"/>
  <c r="O13"/>
  <c r="BF13" s="1"/>
  <c r="I12" i="4" s="1"/>
  <c r="N13" i="7"/>
  <c r="M13"/>
  <c r="BD13" s="1"/>
  <c r="G12" i="4" s="1"/>
  <c r="L13" i="7"/>
  <c r="AY10"/>
  <c r="CE61" i="1" s="1"/>
  <c r="AX10" i="7"/>
  <c r="CC61" i="1" s="1"/>
  <c r="AW10" i="7"/>
  <c r="CA61" i="1" s="1"/>
  <c r="AV10" i="7"/>
  <c r="BY61" i="1" s="1"/>
  <c r="AU10" i="7"/>
  <c r="BW61" i="1" s="1"/>
  <c r="AT10" i="7"/>
  <c r="BU61" i="1" s="1"/>
  <c r="AS10" i="7"/>
  <c r="BS61" i="1" s="1"/>
  <c r="AR10" i="7"/>
  <c r="BQ61" i="1" s="1"/>
  <c r="AQ10" i="7"/>
  <c r="BO61" i="1" s="1"/>
  <c r="AP10" i="7"/>
  <c r="BM61" i="1" s="1"/>
  <c r="AO10" i="7"/>
  <c r="BK61" i="1" s="1"/>
  <c r="AN10" i="7"/>
  <c r="BI61" i="1" s="1"/>
  <c r="AM10" i="7"/>
  <c r="BG61" i="1" s="1"/>
  <c r="AL10" i="7"/>
  <c r="BE61" i="1" s="1"/>
  <c r="AK10" i="7"/>
  <c r="BC61" i="1" s="1"/>
  <c r="AJ10" i="7"/>
  <c r="BA61" i="1" s="1"/>
  <c r="AI10" i="7"/>
  <c r="AY61" i="1" s="1"/>
  <c r="AH10" i="7"/>
  <c r="AW61" i="1" s="1"/>
  <c r="AG10" i="7"/>
  <c r="AU61" i="1" s="1"/>
  <c r="AF10" i="7"/>
  <c r="AS61" i="1" s="1"/>
  <c r="AE10" i="7"/>
  <c r="AQ61" i="1" s="1"/>
  <c r="AD10" i="7"/>
  <c r="AO61" i="1" s="1"/>
  <c r="AC10" i="7"/>
  <c r="AM61" i="1" s="1"/>
  <c r="AB10" i="7"/>
  <c r="AK61" i="1" s="1"/>
  <c r="AA10" i="7"/>
  <c r="AI61" i="1" s="1"/>
  <c r="Z10" i="7"/>
  <c r="BQ17" s="1"/>
  <c r="T16" i="4" s="1"/>
  <c r="AG61" i="1"/>
  <c r="Y10" i="7"/>
  <c r="X10"/>
  <c r="BO17" s="1"/>
  <c r="R16" i="4" s="1"/>
  <c r="AC61" i="1"/>
  <c r="W10" i="7"/>
  <c r="BN17" s="1"/>
  <c r="Q16" i="4" s="1"/>
  <c r="V10" i="7"/>
  <c r="BM17" s="1"/>
  <c r="P16" i="4" s="1"/>
  <c r="AY9" i="7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H14" i="6"/>
  <c r="H13"/>
  <c r="H12"/>
  <c r="G59"/>
  <c r="G64"/>
  <c r="G65"/>
  <c r="C65"/>
  <c r="C64"/>
  <c r="B56"/>
  <c r="B55"/>
  <c r="B54"/>
  <c r="C53"/>
  <c r="B53"/>
  <c r="B52"/>
  <c r="B51"/>
  <c r="B50"/>
  <c r="C49"/>
  <c r="B49"/>
  <c r="B48"/>
  <c r="B47"/>
  <c r="B46"/>
  <c r="C45"/>
  <c r="B45"/>
  <c r="B44"/>
  <c r="B43"/>
  <c r="C42"/>
  <c r="B42"/>
  <c r="B41"/>
  <c r="B40"/>
  <c r="B39"/>
  <c r="B38"/>
  <c r="C37"/>
  <c r="B37"/>
  <c r="B36"/>
  <c r="B35"/>
  <c r="B34"/>
  <c r="C33"/>
  <c r="B33"/>
  <c r="B32"/>
  <c r="B31"/>
  <c r="B30"/>
  <c r="C29"/>
  <c r="B29"/>
  <c r="B28"/>
  <c r="B27"/>
  <c r="C26"/>
  <c r="B26"/>
  <c r="C25"/>
  <c r="B25"/>
  <c r="B24"/>
  <c r="B23"/>
  <c r="B22"/>
  <c r="C21"/>
  <c r="B21"/>
  <c r="B20"/>
  <c r="B19"/>
  <c r="B18"/>
  <c r="B17"/>
  <c r="B16"/>
  <c r="B15"/>
  <c r="B14"/>
  <c r="B13"/>
  <c r="B12"/>
  <c r="E9"/>
  <c r="E8"/>
  <c r="E5"/>
  <c r="B79" i="2"/>
  <c r="F88"/>
  <c r="F87"/>
  <c r="G82"/>
  <c r="B88"/>
  <c r="B87"/>
  <c r="B71"/>
  <c r="C71"/>
  <c r="B72"/>
  <c r="B73"/>
  <c r="B74"/>
  <c r="B62"/>
  <c r="B63"/>
  <c r="B64"/>
  <c r="B65"/>
  <c r="B66"/>
  <c r="B67"/>
  <c r="B68"/>
  <c r="B69"/>
  <c r="B70"/>
  <c r="B31"/>
  <c r="B32"/>
  <c r="C32"/>
  <c r="B33"/>
  <c r="B34"/>
  <c r="B35"/>
  <c r="B36"/>
  <c r="B37"/>
  <c r="B38"/>
  <c r="B39"/>
  <c r="B40"/>
  <c r="B41"/>
  <c r="B42"/>
  <c r="C42"/>
  <c r="B43"/>
  <c r="B44"/>
  <c r="C44"/>
  <c r="B45"/>
  <c r="B46"/>
  <c r="B47"/>
  <c r="B48"/>
  <c r="B49"/>
  <c r="B50"/>
  <c r="B51"/>
  <c r="B52"/>
  <c r="B53"/>
  <c r="B54"/>
  <c r="B55"/>
  <c r="B56"/>
  <c r="B57"/>
  <c r="B58"/>
  <c r="C58"/>
  <c r="B59"/>
  <c r="B60"/>
  <c r="C60"/>
  <c r="B61"/>
  <c r="B30"/>
  <c r="E9"/>
  <c r="E8"/>
  <c r="E7"/>
  <c r="E5"/>
  <c r="C60" i="5"/>
  <c r="C46"/>
  <c r="C30"/>
  <c r="C18"/>
  <c r="E9"/>
  <c r="G63"/>
  <c r="G69"/>
  <c r="G68"/>
  <c r="C69"/>
  <c r="C68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E8"/>
  <c r="E7"/>
  <c r="E5"/>
  <c r="C65" i="4"/>
  <c r="C64"/>
  <c r="C56"/>
  <c r="B56"/>
  <c r="B55"/>
  <c r="B54"/>
  <c r="C53"/>
  <c r="B53"/>
  <c r="B52"/>
  <c r="B51"/>
  <c r="B50"/>
  <c r="C49"/>
  <c r="B49"/>
  <c r="B48"/>
  <c r="B47"/>
  <c r="B46"/>
  <c r="C45"/>
  <c r="B45"/>
  <c r="B44"/>
  <c r="B43"/>
  <c r="C42"/>
  <c r="B42"/>
  <c r="B41"/>
  <c r="C40"/>
  <c r="B40"/>
  <c r="B39"/>
  <c r="B38"/>
  <c r="C37"/>
  <c r="B37"/>
  <c r="B36"/>
  <c r="B35"/>
  <c r="B34"/>
  <c r="C33"/>
  <c r="B33"/>
  <c r="B32"/>
  <c r="B31"/>
  <c r="B30"/>
  <c r="C29"/>
  <c r="B29"/>
  <c r="B28"/>
  <c r="B27"/>
  <c r="C26"/>
  <c r="B26"/>
  <c r="C25"/>
  <c r="B25"/>
  <c r="C24"/>
  <c r="B24"/>
  <c r="B23"/>
  <c r="B22"/>
  <c r="C21"/>
  <c r="B21"/>
  <c r="B20"/>
  <c r="B19"/>
  <c r="B18"/>
  <c r="B17"/>
  <c r="B16"/>
  <c r="B15"/>
  <c r="C14"/>
  <c r="B14"/>
  <c r="B13"/>
  <c r="B12"/>
  <c r="E9"/>
  <c r="E8"/>
  <c r="E7"/>
  <c r="E5"/>
  <c r="AE15" i="1"/>
  <c r="AG15"/>
  <c r="AI15"/>
  <c r="AM15"/>
  <c r="AO15"/>
  <c r="AQ15"/>
  <c r="AS15"/>
  <c r="AU15"/>
  <c r="AW15"/>
  <c r="AY15"/>
  <c r="BA15"/>
  <c r="BC15"/>
  <c r="BE15"/>
  <c r="BG15"/>
  <c r="BI15"/>
  <c r="BK15"/>
  <c r="BM15"/>
  <c r="BO15"/>
  <c r="BQ15"/>
  <c r="BS15"/>
  <c r="BU15"/>
  <c r="BW15"/>
  <c r="BY15"/>
  <c r="CA15"/>
  <c r="CC15"/>
  <c r="X16"/>
  <c r="AD16"/>
  <c r="AF16"/>
  <c r="AH16"/>
  <c r="AJ16"/>
  <c r="AL16"/>
  <c r="AN16"/>
  <c r="AP16"/>
  <c r="AR16"/>
  <c r="AT16"/>
  <c r="AV16"/>
  <c r="AX16"/>
  <c r="AZ16"/>
  <c r="BB16"/>
  <c r="BD16"/>
  <c r="BF16"/>
  <c r="BH16"/>
  <c r="BJ16"/>
  <c r="BL16"/>
  <c r="BN16"/>
  <c r="BP16"/>
  <c r="BR16"/>
  <c r="BT16"/>
  <c r="BV16"/>
  <c r="BX16"/>
  <c r="BZ16"/>
  <c r="CB16"/>
  <c r="X18"/>
  <c r="AF18"/>
  <c r="AL18"/>
  <c r="AR18"/>
  <c r="AT18"/>
  <c r="AV18"/>
  <c r="AX18"/>
  <c r="AZ18"/>
  <c r="BB18"/>
  <c r="BD18"/>
  <c r="BF18"/>
  <c r="BH18"/>
  <c r="BJ18"/>
  <c r="BL18"/>
  <c r="BN18"/>
  <c r="BP18"/>
  <c r="BR18"/>
  <c r="BT18"/>
  <c r="BV18"/>
  <c r="BX18"/>
  <c r="BZ18"/>
  <c r="CB18"/>
  <c r="Z19"/>
  <c r="AH19"/>
  <c r="AL19"/>
  <c r="AN19"/>
  <c r="AP19"/>
  <c r="AR19"/>
  <c r="AT19"/>
  <c r="AV19"/>
  <c r="AX19"/>
  <c r="AZ19"/>
  <c r="BB19"/>
  <c r="BD19"/>
  <c r="BF19"/>
  <c r="BH19"/>
  <c r="BJ19"/>
  <c r="BL19"/>
  <c r="BN19"/>
  <c r="BP19"/>
  <c r="BR19"/>
  <c r="BT19"/>
  <c r="BV19"/>
  <c r="BX19"/>
  <c r="BZ19"/>
  <c r="CB19"/>
  <c r="E14"/>
  <c r="CE14"/>
  <c r="CE16"/>
  <c r="CE17"/>
  <c r="CE20"/>
  <c r="CE21"/>
  <c r="CE22"/>
  <c r="CE23"/>
  <c r="CE24"/>
  <c r="CE25"/>
  <c r="CE26"/>
  <c r="CE27"/>
  <c r="CE28"/>
  <c r="CE29"/>
  <c r="CE30"/>
  <c r="CE31"/>
  <c r="CE32"/>
  <c r="CE33"/>
  <c r="CE34"/>
  <c r="CE35"/>
  <c r="CE36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CE38"/>
  <c r="CD38"/>
  <c r="CC38"/>
  <c r="CB38"/>
  <c r="CA38"/>
  <c r="BZ38"/>
  <c r="BY38"/>
  <c r="BX38"/>
  <c r="BW38"/>
  <c r="BV38"/>
  <c r="BU38"/>
  <c r="BT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M38"/>
  <c r="AL38"/>
  <c r="AK38"/>
  <c r="AI38"/>
  <c r="AH38"/>
  <c r="AG38"/>
  <c r="AF38"/>
  <c r="AE38"/>
  <c r="AC38"/>
  <c r="AB38"/>
  <c r="AA38"/>
  <c r="Y38"/>
  <c r="X38"/>
  <c r="W38"/>
  <c r="V38"/>
  <c r="U38"/>
  <c r="T38"/>
  <c r="S38"/>
  <c r="R38"/>
  <c r="P38"/>
  <c r="O38"/>
  <c r="N38"/>
  <c r="M38"/>
  <c r="L38"/>
  <c r="K38"/>
  <c r="J38"/>
  <c r="I38"/>
  <c r="H38"/>
  <c r="G38"/>
  <c r="F38"/>
  <c r="E38"/>
  <c r="D38"/>
  <c r="CE39"/>
  <c r="CD39"/>
  <c r="CC39"/>
  <c r="CB39"/>
  <c r="CA39"/>
  <c r="BZ39"/>
  <c r="BY39"/>
  <c r="BX39"/>
  <c r="BW39"/>
  <c r="BV39"/>
  <c r="BU39"/>
  <c r="BT39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L39"/>
  <c r="AJ39"/>
  <c r="AI39"/>
  <c r="AH39"/>
  <c r="AF39"/>
  <c r="AD39"/>
  <c r="AC39"/>
  <c r="AB39"/>
  <c r="Z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E41"/>
  <c r="CD41"/>
  <c r="CC41"/>
  <c r="CB41"/>
  <c r="CA41"/>
  <c r="BZ41"/>
  <c r="BX41"/>
  <c r="BW41"/>
  <c r="BV41"/>
  <c r="BU41"/>
  <c r="BT41"/>
  <c r="BS41"/>
  <c r="BR41"/>
  <c r="BP41"/>
  <c r="BO41"/>
  <c r="BN41"/>
  <c r="BM41"/>
  <c r="BL41"/>
  <c r="BK41"/>
  <c r="BJ41"/>
  <c r="BH41"/>
  <c r="BG41"/>
  <c r="BF41"/>
  <c r="BE41"/>
  <c r="BD41"/>
  <c r="BC41"/>
  <c r="BB41"/>
  <c r="AZ41"/>
  <c r="AY41"/>
  <c r="AX41"/>
  <c r="AW41"/>
  <c r="AV41"/>
  <c r="AU41"/>
  <c r="AT41"/>
  <c r="AR41"/>
  <c r="AQ41"/>
  <c r="AP41"/>
  <c r="AO41"/>
  <c r="AN41"/>
  <c r="AM41"/>
  <c r="AL41"/>
  <c r="AJ41"/>
  <c r="AI41"/>
  <c r="AH41"/>
  <c r="AG41"/>
  <c r="AF41"/>
  <c r="AE41"/>
  <c r="AD41"/>
  <c r="AB41"/>
  <c r="AA41"/>
  <c r="Z41"/>
  <c r="Y41"/>
  <c r="X41"/>
  <c r="W41"/>
  <c r="V41"/>
  <c r="T41"/>
  <c r="S41"/>
  <c r="R41"/>
  <c r="Q41"/>
  <c r="P41"/>
  <c r="O41"/>
  <c r="N41"/>
  <c r="L41"/>
  <c r="K41"/>
  <c r="J41"/>
  <c r="I41"/>
  <c r="H41"/>
  <c r="G41"/>
  <c r="F41"/>
  <c r="D41"/>
  <c r="CE42"/>
  <c r="CD42"/>
  <c r="CC42"/>
  <c r="CB42"/>
  <c r="CA42"/>
  <c r="BZ42"/>
  <c r="BY42"/>
  <c r="BX42"/>
  <c r="BW42"/>
  <c r="BV42"/>
  <c r="BU42"/>
  <c r="BT42"/>
  <c r="BS42"/>
  <c r="BR42"/>
  <c r="BQ42"/>
  <c r="BP42"/>
  <c r="BO42"/>
  <c r="BN42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E43"/>
  <c r="CD43"/>
  <c r="CC43"/>
  <c r="CB43"/>
  <c r="CA43"/>
  <c r="BZ43"/>
  <c r="BY43"/>
  <c r="BX43"/>
  <c r="BW43"/>
  <c r="BV43"/>
  <c r="BU43"/>
  <c r="BT43"/>
  <c r="BS43"/>
  <c r="BR43"/>
  <c r="BQ43"/>
  <c r="BP43"/>
  <c r="BO43"/>
  <c r="BN43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Z43"/>
  <c r="Y43"/>
  <c r="X43"/>
  <c r="W43"/>
  <c r="V43"/>
  <c r="T43"/>
  <c r="S43"/>
  <c r="R43"/>
  <c r="Q43"/>
  <c r="P43"/>
  <c r="O43"/>
  <c r="N43"/>
  <c r="M43"/>
  <c r="L43"/>
  <c r="K43"/>
  <c r="J43"/>
  <c r="I43"/>
  <c r="H43"/>
  <c r="F43"/>
  <c r="E43"/>
  <c r="D43"/>
  <c r="CD44"/>
  <c r="BZ44"/>
  <c r="BV44"/>
  <c r="BR44"/>
  <c r="BN44"/>
  <c r="BJ44"/>
  <c r="BF44"/>
  <c r="BB44"/>
  <c r="AX44"/>
  <c r="AT44"/>
  <c r="AP44"/>
  <c r="AL44"/>
  <c r="AH44"/>
  <c r="AD44"/>
  <c r="Y44"/>
  <c r="U44"/>
  <c r="Q44"/>
  <c r="M44"/>
  <c r="I44"/>
  <c r="E44"/>
  <c r="CE45"/>
  <c r="CD45"/>
  <c r="CC45"/>
  <c r="CB45"/>
  <c r="CA45"/>
  <c r="BZ45"/>
  <c r="BY45"/>
  <c r="BX45"/>
  <c r="BW45"/>
  <c r="BV45"/>
  <c r="BU45"/>
  <c r="BT45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D45"/>
  <c r="AC45"/>
  <c r="AB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E46"/>
  <c r="CD46"/>
  <c r="CC46"/>
  <c r="CB46"/>
  <c r="CA46"/>
  <c r="BZ46"/>
  <c r="BY46"/>
  <c r="BX46"/>
  <c r="BW46"/>
  <c r="BV46"/>
  <c r="BU46"/>
  <c r="BT46"/>
  <c r="BS46"/>
  <c r="BR46"/>
  <c r="BQ46"/>
  <c r="BP46"/>
  <c r="BO46"/>
  <c r="BN46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E47"/>
  <c r="CD47"/>
  <c r="CC47"/>
  <c r="CB47"/>
  <c r="CA47"/>
  <c r="BZ47"/>
  <c r="BY47"/>
  <c r="BX47"/>
  <c r="BW47"/>
  <c r="BV47"/>
  <c r="BU47"/>
  <c r="BT47"/>
  <c r="BS47"/>
  <c r="BR47"/>
  <c r="BQ47"/>
  <c r="BP47"/>
  <c r="BO47"/>
  <c r="BN47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I47"/>
  <c r="H47"/>
  <c r="G47"/>
  <c r="F47"/>
  <c r="E47"/>
  <c r="D47"/>
  <c r="CE48"/>
  <c r="CD48"/>
  <c r="CC48"/>
  <c r="CB48"/>
  <c r="CA48"/>
  <c r="BZ48"/>
  <c r="BY48"/>
  <c r="BX48"/>
  <c r="BW48"/>
  <c r="BV48"/>
  <c r="BU48"/>
  <c r="BT48"/>
  <c r="BS48"/>
  <c r="BR48"/>
  <c r="BQ48"/>
  <c r="BP48"/>
  <c r="BO48"/>
  <c r="BN48"/>
  <c r="BM48"/>
  <c r="BL48"/>
  <c r="BK48"/>
  <c r="BJ48"/>
  <c r="BI48"/>
  <c r="BH48"/>
  <c r="BG48"/>
  <c r="BF48"/>
  <c r="BE48"/>
  <c r="BD48"/>
  <c r="BC48"/>
  <c r="BB48"/>
  <c r="BA48"/>
  <c r="AZ48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E49"/>
  <c r="CD49"/>
  <c r="CC49"/>
  <c r="CB49"/>
  <c r="CA49"/>
  <c r="BZ49"/>
  <c r="BY49"/>
  <c r="BX49"/>
  <c r="BW49"/>
  <c r="BV49"/>
  <c r="BU49"/>
  <c r="BT49"/>
  <c r="BS49"/>
  <c r="BR49"/>
  <c r="BQ49"/>
  <c r="BP49"/>
  <c r="BO49"/>
  <c r="BN49"/>
  <c r="BM49"/>
  <c r="BL49"/>
  <c r="BK49"/>
  <c r="BJ49"/>
  <c r="BI49"/>
  <c r="BH49"/>
  <c r="BG49"/>
  <c r="BF49"/>
  <c r="BE49"/>
  <c r="BD49"/>
  <c r="BC49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E50"/>
  <c r="CD50"/>
  <c r="CC50"/>
  <c r="CB50"/>
  <c r="CA50"/>
  <c r="BZ50"/>
  <c r="BY50"/>
  <c r="BX50"/>
  <c r="BW50"/>
  <c r="BV50"/>
  <c r="BU50"/>
  <c r="BT50"/>
  <c r="BS50"/>
  <c r="BR50"/>
  <c r="BQ50"/>
  <c r="BP50"/>
  <c r="BO50"/>
  <c r="BN50"/>
  <c r="BM50"/>
  <c r="BL50"/>
  <c r="BK50"/>
  <c r="BJ50"/>
  <c r="BI50"/>
  <c r="BH50"/>
  <c r="BG50"/>
  <c r="BF50"/>
  <c r="BE50"/>
  <c r="BD50"/>
  <c r="BC50"/>
  <c r="BB50"/>
  <c r="BA50"/>
  <c r="AZ50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E51"/>
  <c r="CD51"/>
  <c r="CC51"/>
  <c r="CB51"/>
  <c r="CA51"/>
  <c r="BZ51"/>
  <c r="BY51"/>
  <c r="BX51"/>
  <c r="BW51"/>
  <c r="BV51"/>
  <c r="BU51"/>
  <c r="BT51"/>
  <c r="BS51"/>
  <c r="BR51"/>
  <c r="BQ51"/>
  <c r="BP51"/>
  <c r="BO51"/>
  <c r="BN51"/>
  <c r="BM51"/>
  <c r="BL51"/>
  <c r="BK51"/>
  <c r="BJ51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E52"/>
  <c r="CD52"/>
  <c r="CC52"/>
  <c r="CB52"/>
  <c r="CA52"/>
  <c r="BZ52"/>
  <c r="BY52"/>
  <c r="BX52"/>
  <c r="BW52"/>
  <c r="BV52"/>
  <c r="BU52"/>
  <c r="BT52"/>
  <c r="BS52"/>
  <c r="BR52"/>
  <c r="BQ52"/>
  <c r="BP52"/>
  <c r="BO52"/>
  <c r="BN52"/>
  <c r="BM52"/>
  <c r="BL52"/>
  <c r="BK52"/>
  <c r="BJ52"/>
  <c r="BI52"/>
  <c r="BH52"/>
  <c r="BG52"/>
  <c r="BF52"/>
  <c r="BE52"/>
  <c r="BD52"/>
  <c r="BC52"/>
  <c r="BB52"/>
  <c r="BA52"/>
  <c r="AZ52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E53"/>
  <c r="CD53"/>
  <c r="CC53"/>
  <c r="CB53"/>
  <c r="CA53"/>
  <c r="BZ53"/>
  <c r="BY53"/>
  <c r="BX53"/>
  <c r="BW53"/>
  <c r="BV53"/>
  <c r="BU53"/>
  <c r="BT53"/>
  <c r="BS53"/>
  <c r="BR53"/>
  <c r="BQ53"/>
  <c r="BP53"/>
  <c r="BO53"/>
  <c r="BN53"/>
  <c r="BM53"/>
  <c r="BL53"/>
  <c r="BK53"/>
  <c r="BJ53"/>
  <c r="BI53"/>
  <c r="BH53"/>
  <c r="BG53"/>
  <c r="BF53"/>
  <c r="BE53"/>
  <c r="BD53"/>
  <c r="BC53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E54"/>
  <c r="CD54"/>
  <c r="CC54"/>
  <c r="CB54"/>
  <c r="CA54"/>
  <c r="BZ54"/>
  <c r="BY54"/>
  <c r="BX54"/>
  <c r="BW54"/>
  <c r="BV54"/>
  <c r="BU54"/>
  <c r="BT54"/>
  <c r="BS54"/>
  <c r="BR54"/>
  <c r="BQ54"/>
  <c r="BP54"/>
  <c r="BO54"/>
  <c r="BN54"/>
  <c r="BM54"/>
  <c r="BL54"/>
  <c r="BK54"/>
  <c r="BJ54"/>
  <c r="BI54"/>
  <c r="BH54"/>
  <c r="BG54"/>
  <c r="BF54"/>
  <c r="BE54"/>
  <c r="BD54"/>
  <c r="BC54"/>
  <c r="BB54"/>
  <c r="BA54"/>
  <c r="AZ54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E55"/>
  <c r="CD55"/>
  <c r="CC55"/>
  <c r="CB55"/>
  <c r="CA55"/>
  <c r="BZ55"/>
  <c r="BY55"/>
  <c r="BX55"/>
  <c r="BW55"/>
  <c r="BV55"/>
  <c r="BU55"/>
  <c r="BT55"/>
  <c r="BS55"/>
  <c r="BR55"/>
  <c r="BQ55"/>
  <c r="BP55"/>
  <c r="BO55"/>
  <c r="BN55"/>
  <c r="BM55"/>
  <c r="BL55"/>
  <c r="BK55"/>
  <c r="BJ55"/>
  <c r="BI55"/>
  <c r="BH55"/>
  <c r="BG55"/>
  <c r="BF55"/>
  <c r="BE55"/>
  <c r="BD55"/>
  <c r="BC55"/>
  <c r="BB55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E56"/>
  <c r="CD56"/>
  <c r="CC56"/>
  <c r="CB56"/>
  <c r="CA56"/>
  <c r="BZ56"/>
  <c r="BY56"/>
  <c r="BX56"/>
  <c r="BW56"/>
  <c r="BV56"/>
  <c r="BU56"/>
  <c r="BT56"/>
  <c r="BS56"/>
  <c r="BR56"/>
  <c r="BQ56"/>
  <c r="BP56"/>
  <c r="BO56"/>
  <c r="BN56"/>
  <c r="BM56"/>
  <c r="BL56"/>
  <c r="BK56"/>
  <c r="BJ56"/>
  <c r="BI56"/>
  <c r="BH56"/>
  <c r="BG56"/>
  <c r="BF56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E57"/>
  <c r="CD57"/>
  <c r="CC57"/>
  <c r="CB57"/>
  <c r="CA57"/>
  <c r="BZ57"/>
  <c r="BY57"/>
  <c r="BX57"/>
  <c r="BW57"/>
  <c r="BV57"/>
  <c r="BU57"/>
  <c r="BT57"/>
  <c r="BS57"/>
  <c r="BR57"/>
  <c r="BQ57"/>
  <c r="BP57"/>
  <c r="BO57"/>
  <c r="BN57"/>
  <c r="BM57"/>
  <c r="BL57"/>
  <c r="BK57"/>
  <c r="BJ57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E58"/>
  <c r="CD58"/>
  <c r="CC58"/>
  <c r="CB58"/>
  <c r="CA58"/>
  <c r="BZ58"/>
  <c r="BY58"/>
  <c r="BX58"/>
  <c r="BW58"/>
  <c r="BV58"/>
  <c r="BU58"/>
  <c r="BT58"/>
  <c r="BS58"/>
  <c r="BR58"/>
  <c r="BQ58"/>
  <c r="BP58"/>
  <c r="BO58"/>
  <c r="BN58"/>
  <c r="BM58"/>
  <c r="BL58"/>
  <c r="BK58"/>
  <c r="BJ58"/>
  <c r="BI58"/>
  <c r="BH58"/>
  <c r="BG58"/>
  <c r="BF58"/>
  <c r="BE58"/>
  <c r="BD58"/>
  <c r="BC58"/>
  <c r="BB58"/>
  <c r="BA58"/>
  <c r="AZ58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G14"/>
  <c r="I14"/>
  <c r="K14"/>
  <c r="M14"/>
  <c r="O14"/>
  <c r="Q14"/>
  <c r="S14"/>
  <c r="U14"/>
  <c r="W14"/>
  <c r="Y14"/>
  <c r="AA14"/>
  <c r="AG14"/>
  <c r="AI14"/>
  <c r="AK14"/>
  <c r="AM14"/>
  <c r="AO14"/>
  <c r="AQ14"/>
  <c r="AS14"/>
  <c r="AU14"/>
  <c r="AW14"/>
  <c r="AY14"/>
  <c r="BA14"/>
  <c r="BC14"/>
  <c r="BE14"/>
  <c r="BG14"/>
  <c r="BI14"/>
  <c r="BK14"/>
  <c r="BM14"/>
  <c r="BO14"/>
  <c r="BQ14"/>
  <c r="BS14"/>
  <c r="BU14"/>
  <c r="BW14"/>
  <c r="BY14"/>
  <c r="CA14"/>
  <c r="CC14"/>
  <c r="E16"/>
  <c r="G16"/>
  <c r="I16"/>
  <c r="K16"/>
  <c r="M16"/>
  <c r="O16"/>
  <c r="Q16"/>
  <c r="S16"/>
  <c r="U16"/>
  <c r="W16"/>
  <c r="Y16"/>
  <c r="AC16"/>
  <c r="AE16"/>
  <c r="AG16"/>
  <c r="AI16"/>
  <c r="AM16"/>
  <c r="AQ16"/>
  <c r="AS16"/>
  <c r="AU16"/>
  <c r="AW16"/>
  <c r="AY16"/>
  <c r="BA16"/>
  <c r="BC16"/>
  <c r="BE16"/>
  <c r="BG16"/>
  <c r="BI16"/>
  <c r="BK16"/>
  <c r="BM16"/>
  <c r="BO16"/>
  <c r="BQ16"/>
  <c r="BS16"/>
  <c r="BU16"/>
  <c r="BW16"/>
  <c r="BY16"/>
  <c r="CA16"/>
  <c r="CC16"/>
  <c r="E17"/>
  <c r="G17"/>
  <c r="I17"/>
  <c r="K17"/>
  <c r="M17"/>
  <c r="O17"/>
  <c r="Q17"/>
  <c r="S17"/>
  <c r="U17"/>
  <c r="W17"/>
  <c r="Y17"/>
  <c r="AA17"/>
  <c r="AC17"/>
  <c r="AE17"/>
  <c r="AG17"/>
  <c r="AI17"/>
  <c r="AK17"/>
  <c r="AM17"/>
  <c r="AO17"/>
  <c r="AQ17"/>
  <c r="AS17"/>
  <c r="AU17"/>
  <c r="AW17"/>
  <c r="AY17"/>
  <c r="BA17"/>
  <c r="BC17"/>
  <c r="BE17"/>
  <c r="BG17"/>
  <c r="BI17"/>
  <c r="BK17"/>
  <c r="BM17"/>
  <c r="BO17"/>
  <c r="BQ17"/>
  <c r="BS17"/>
  <c r="BU17"/>
  <c r="BW17"/>
  <c r="BY17"/>
  <c r="CA17"/>
  <c r="CC17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B20"/>
  <c r="AC20"/>
  <c r="AD20"/>
  <c r="AF20"/>
  <c r="AG20"/>
  <c r="AH20"/>
  <c r="AI20"/>
  <c r="AJ20"/>
  <c r="AK20"/>
  <c r="AL20"/>
  <c r="AM20"/>
  <c r="AN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BL20"/>
  <c r="BM20"/>
  <c r="BN20"/>
  <c r="BO20"/>
  <c r="BP20"/>
  <c r="BQ20"/>
  <c r="BR20"/>
  <c r="BS20"/>
  <c r="BT20"/>
  <c r="BU20"/>
  <c r="BV20"/>
  <c r="BW20"/>
  <c r="BX20"/>
  <c r="BY20"/>
  <c r="BZ20"/>
  <c r="CA20"/>
  <c r="CB20"/>
  <c r="CC20"/>
  <c r="CD20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B21"/>
  <c r="AC21"/>
  <c r="AD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B23"/>
  <c r="AC23"/>
  <c r="AD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BE24"/>
  <c r="BF24"/>
  <c r="BG24"/>
  <c r="BH24"/>
  <c r="BI24"/>
  <c r="BJ24"/>
  <c r="BK24"/>
  <c r="BL24"/>
  <c r="BM24"/>
  <c r="BN24"/>
  <c r="BO24"/>
  <c r="BP24"/>
  <c r="BQ24"/>
  <c r="BR24"/>
  <c r="BS24"/>
  <c r="BT24"/>
  <c r="BU24"/>
  <c r="BV24"/>
  <c r="BW24"/>
  <c r="BX24"/>
  <c r="BY24"/>
  <c r="BZ24"/>
  <c r="CA24"/>
  <c r="CB24"/>
  <c r="CC24"/>
  <c r="CD24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BE25"/>
  <c r="BF25"/>
  <c r="BG25"/>
  <c r="BH25"/>
  <c r="BI25"/>
  <c r="BJ25"/>
  <c r="BK25"/>
  <c r="BL25"/>
  <c r="BM25"/>
  <c r="BN25"/>
  <c r="BO25"/>
  <c r="BP25"/>
  <c r="BQ25"/>
  <c r="BR25"/>
  <c r="BS25"/>
  <c r="BT25"/>
  <c r="BU25"/>
  <c r="BV25"/>
  <c r="BW25"/>
  <c r="BX25"/>
  <c r="BY25"/>
  <c r="BZ25"/>
  <c r="CA25"/>
  <c r="CB25"/>
  <c r="CC25"/>
  <c r="CD25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AA26"/>
  <c r="AB26"/>
  <c r="AC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Y26"/>
  <c r="AZ26"/>
  <c r="BA26"/>
  <c r="BB26"/>
  <c r="BC26"/>
  <c r="BD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D29"/>
  <c r="E29"/>
  <c r="F29"/>
  <c r="G29"/>
  <c r="H29"/>
  <c r="I29"/>
  <c r="J29"/>
  <c r="L29"/>
  <c r="M29"/>
  <c r="N29"/>
  <c r="O29"/>
  <c r="P29"/>
  <c r="Q29"/>
  <c r="R29"/>
  <c r="S29"/>
  <c r="T29"/>
  <c r="U29"/>
  <c r="V29"/>
  <c r="W29"/>
  <c r="X29"/>
  <c r="Y29"/>
  <c r="Z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BW29"/>
  <c r="BX29"/>
  <c r="BY29"/>
  <c r="BZ29"/>
  <c r="CA29"/>
  <c r="CB29"/>
  <c r="CC29"/>
  <c r="CD29"/>
  <c r="D30"/>
  <c r="E30"/>
  <c r="F30"/>
  <c r="H30"/>
  <c r="I30"/>
  <c r="J30"/>
  <c r="K30"/>
  <c r="L30"/>
  <c r="N30"/>
  <c r="P30"/>
  <c r="S30"/>
  <c r="T30"/>
  <c r="U30"/>
  <c r="V30"/>
  <c r="X30"/>
  <c r="Y30"/>
  <c r="Z30"/>
  <c r="AB30"/>
  <c r="AC30"/>
  <c r="AD30"/>
  <c r="AF30"/>
  <c r="AG30"/>
  <c r="AH30"/>
  <c r="AI30"/>
  <c r="AJ30"/>
  <c r="AK30"/>
  <c r="AL30"/>
  <c r="AN30"/>
  <c r="AO30"/>
  <c r="AP30"/>
  <c r="AQ30"/>
  <c r="AR30"/>
  <c r="AS30"/>
  <c r="AT30"/>
  <c r="AV30"/>
  <c r="AW30"/>
  <c r="AX30"/>
  <c r="AY30"/>
  <c r="AZ30"/>
  <c r="BA30"/>
  <c r="BB30"/>
  <c r="BD30"/>
  <c r="BE30"/>
  <c r="BF30"/>
  <c r="BG30"/>
  <c r="BH30"/>
  <c r="BI30"/>
  <c r="BJ30"/>
  <c r="BL30"/>
  <c r="BM30"/>
  <c r="BN30"/>
  <c r="BO30"/>
  <c r="BP30"/>
  <c r="BQ30"/>
  <c r="BR30"/>
  <c r="BT30"/>
  <c r="BU30"/>
  <c r="BV30"/>
  <c r="BW30"/>
  <c r="BX30"/>
  <c r="BY30"/>
  <c r="BZ30"/>
  <c r="CB30"/>
  <c r="CC30"/>
  <c r="CD30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D34"/>
  <c r="E34"/>
  <c r="F34"/>
  <c r="G34"/>
  <c r="H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BW34"/>
  <c r="BX34"/>
  <c r="BY34"/>
  <c r="BZ34"/>
  <c r="CA34"/>
  <c r="CB34"/>
  <c r="CC34"/>
  <c r="CD34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BW36"/>
  <c r="BX36"/>
  <c r="BY36"/>
  <c r="BZ36"/>
  <c r="CA36"/>
  <c r="CB36"/>
  <c r="CC36"/>
  <c r="CD36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CJ48"/>
  <c r="E50" i="5" s="1"/>
  <c r="CI48" i="1"/>
  <c r="CH48"/>
  <c r="CF48"/>
  <c r="CJ49"/>
  <c r="E51" i="5" s="1"/>
  <c r="CI49" i="1"/>
  <c r="CH49"/>
  <c r="CF49"/>
  <c r="CJ50"/>
  <c r="E52" i="5" s="1"/>
  <c r="CI50" i="1"/>
  <c r="CH50"/>
  <c r="CF50"/>
  <c r="CJ51"/>
  <c r="E53" i="5" s="1"/>
  <c r="CI51" i="1"/>
  <c r="CH51"/>
  <c r="CF51"/>
  <c r="CJ52"/>
  <c r="E54" i="5" s="1"/>
  <c r="CI52" i="1"/>
  <c r="CH52"/>
  <c r="CF52"/>
  <c r="CJ53"/>
  <c r="E55" i="5" s="1"/>
  <c r="CI53" i="1"/>
  <c r="CH53"/>
  <c r="CF53"/>
  <c r="CJ54"/>
  <c r="E56" i="5" s="1"/>
  <c r="CI54" i="1"/>
  <c r="CH54"/>
  <c r="CF54"/>
  <c r="CJ55"/>
  <c r="E57" i="5" s="1"/>
  <c r="CI55" i="1"/>
  <c r="CH55"/>
  <c r="CF55"/>
  <c r="CJ56"/>
  <c r="E58" i="5" s="1"/>
  <c r="CI56" i="1"/>
  <c r="CH56"/>
  <c r="CF56"/>
  <c r="CJ57"/>
  <c r="E59" i="5" s="1"/>
  <c r="CI57" i="1"/>
  <c r="CH57"/>
  <c r="CF57"/>
  <c r="CJ58"/>
  <c r="E60" i="5" s="1"/>
  <c r="CI58" i="1"/>
  <c r="CH58"/>
  <c r="CF58"/>
  <c r="H56" i="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5"/>
  <c r="H16"/>
  <c r="H17"/>
  <c r="E6" i="2" l="1"/>
  <c r="E6" i="6"/>
  <c r="E6" i="5"/>
  <c r="Q38" i="1"/>
  <c r="C35" i="2"/>
  <c r="C17" i="6"/>
  <c r="CE19" i="1"/>
  <c r="G19"/>
  <c r="O19"/>
  <c r="W19"/>
  <c r="AE19"/>
  <c r="AM19"/>
  <c r="AU19"/>
  <c r="BC19"/>
  <c r="BK19"/>
  <c r="BS19"/>
  <c r="CA19"/>
  <c r="E19"/>
  <c r="M19"/>
  <c r="U19"/>
  <c r="AC19"/>
  <c r="AK19"/>
  <c r="AS19"/>
  <c r="BA19"/>
  <c r="BI19"/>
  <c r="BQ19"/>
  <c r="BY19"/>
  <c r="C17" i="4"/>
  <c r="K19" i="1"/>
  <c r="S19"/>
  <c r="AA19"/>
  <c r="AI19"/>
  <c r="AQ19"/>
  <c r="AY19"/>
  <c r="BG19"/>
  <c r="BO19"/>
  <c r="BW19"/>
  <c r="I19"/>
  <c r="Q19"/>
  <c r="Y19"/>
  <c r="AG19"/>
  <c r="AO19"/>
  <c r="AW19"/>
  <c r="BE19"/>
  <c r="BM19"/>
  <c r="BU19"/>
  <c r="CC19"/>
  <c r="K29"/>
  <c r="R30"/>
  <c r="J47"/>
  <c r="I34"/>
  <c r="D44"/>
  <c r="H44"/>
  <c r="L44"/>
  <c r="P44"/>
  <c r="T44"/>
  <c r="X44"/>
  <c r="AC44"/>
  <c r="AG44"/>
  <c r="AK44"/>
  <c r="AO44"/>
  <c r="AS44"/>
  <c r="AW44"/>
  <c r="BA44"/>
  <c r="BE44"/>
  <c r="BI44"/>
  <c r="BM44"/>
  <c r="BQ44"/>
  <c r="BU44"/>
  <c r="BY44"/>
  <c r="CC44"/>
  <c r="G44"/>
  <c r="K44"/>
  <c r="O44"/>
  <c r="S44"/>
  <c r="W44"/>
  <c r="AB44"/>
  <c r="AF44"/>
  <c r="AJ44"/>
  <c r="AN44"/>
  <c r="AR44"/>
  <c r="AV44"/>
  <c r="AZ44"/>
  <c r="BD44"/>
  <c r="BH44"/>
  <c r="BL44"/>
  <c r="BP44"/>
  <c r="BT44"/>
  <c r="BX44"/>
  <c r="CB44"/>
  <c r="F44"/>
  <c r="J44"/>
  <c r="N44"/>
  <c r="R44"/>
  <c r="V44"/>
  <c r="AA44"/>
  <c r="AE44"/>
  <c r="AI44"/>
  <c r="AM44"/>
  <c r="AQ44"/>
  <c r="AU44"/>
  <c r="AY44"/>
  <c r="BC44"/>
  <c r="BG44"/>
  <c r="BK44"/>
  <c r="BO44"/>
  <c r="BS44"/>
  <c r="BW44"/>
  <c r="CA44"/>
  <c r="CE44"/>
  <c r="G43"/>
  <c r="BT19" i="7"/>
  <c r="BT20"/>
  <c r="BT22"/>
  <c r="BT24"/>
  <c r="BT27"/>
  <c r="BT28"/>
  <c r="BT29"/>
  <c r="BT33"/>
  <c r="BT35"/>
  <c r="BT36"/>
  <c r="BT38"/>
  <c r="BT40"/>
  <c r="BT42"/>
  <c r="BT44"/>
  <c r="BS19"/>
  <c r="BS20"/>
  <c r="BS22"/>
  <c r="BS24"/>
  <c r="BS27"/>
  <c r="BS28"/>
  <c r="BS29"/>
  <c r="BS33"/>
  <c r="BS35"/>
  <c r="BS36"/>
  <c r="BS38"/>
  <c r="BS40"/>
  <c r="BS42"/>
  <c r="BS44"/>
  <c r="BR24"/>
  <c r="BV24"/>
  <c r="BR27"/>
  <c r="BV27"/>
  <c r="BR28"/>
  <c r="BV28"/>
  <c r="BR29"/>
  <c r="BV29"/>
  <c r="BR33"/>
  <c r="BV33"/>
  <c r="BR35"/>
  <c r="BV35"/>
  <c r="BR36"/>
  <c r="BV36"/>
  <c r="BR38"/>
  <c r="BV38"/>
  <c r="BR40"/>
  <c r="BV40"/>
  <c r="BR42"/>
  <c r="BV42"/>
  <c r="BR44"/>
  <c r="BV44"/>
  <c r="AJ19" i="1"/>
  <c r="BU19" i="7"/>
  <c r="BU20"/>
  <c r="BU22"/>
  <c r="BU24"/>
  <c r="BU27"/>
  <c r="BU28"/>
  <c r="BU29"/>
  <c r="BU33"/>
  <c r="BU35"/>
  <c r="BU36"/>
  <c r="BU38"/>
  <c r="BU40"/>
  <c r="BU42"/>
  <c r="BU44"/>
  <c r="AA23" i="1"/>
  <c r="AA16"/>
  <c r="AB19"/>
  <c r="BO19" i="7"/>
  <c r="R18" i="4" s="1"/>
  <c r="BO20" i="7"/>
  <c r="R19" i="4" s="1"/>
  <c r="BO22" i="7"/>
  <c r="R21" i="4" s="1"/>
  <c r="BO24" i="7"/>
  <c r="R23" i="4" s="1"/>
  <c r="BO27" i="7"/>
  <c r="R26" i="4" s="1"/>
  <c r="BO28" i="7"/>
  <c r="R27" i="4" s="1"/>
  <c r="BO29" i="7"/>
  <c r="R28" i="4" s="1"/>
  <c r="BO33" i="7"/>
  <c r="R32" i="4" s="1"/>
  <c r="BO35" i="7"/>
  <c r="R34" i="4" s="1"/>
  <c r="BO36" i="7"/>
  <c r="R35" i="4" s="1"/>
  <c r="BO38" i="7"/>
  <c r="R37" i="4" s="1"/>
  <c r="BO40" i="7"/>
  <c r="R39" i="4" s="1"/>
  <c r="BO42" i="7"/>
  <c r="R41" i="4" s="1"/>
  <c r="BO44" i="7"/>
  <c r="R43" i="4" s="1"/>
  <c r="F65" i="2"/>
  <c r="BN19" i="7"/>
  <c r="Q18" i="4" s="1"/>
  <c r="BN20" i="7"/>
  <c r="Q19" i="4" s="1"/>
  <c r="BN24" i="7"/>
  <c r="Q23" i="4" s="1"/>
  <c r="BN27" i="7"/>
  <c r="Q26" i="4" s="1"/>
  <c r="BN28" i="7"/>
  <c r="Q27" i="4" s="1"/>
  <c r="BN29" i="7"/>
  <c r="Q28" i="4" s="1"/>
  <c r="BN33" i="7"/>
  <c r="Q32" i="4" s="1"/>
  <c r="BN35" i="7"/>
  <c r="Q34" i="4" s="1"/>
  <c r="BN36" i="7"/>
  <c r="Q35" i="4" s="1"/>
  <c r="BN38" i="7"/>
  <c r="Q37" i="4" s="1"/>
  <c r="BN40" i="7"/>
  <c r="Q39" i="4" s="1"/>
  <c r="BN42" i="7"/>
  <c r="Q41" i="4" s="1"/>
  <c r="BN44" i="7"/>
  <c r="Q43" i="4" s="1"/>
  <c r="AA30" i="1"/>
  <c r="Z44"/>
  <c r="AA43"/>
  <c r="AA39"/>
  <c r="BM19" i="7"/>
  <c r="P18" i="4" s="1"/>
  <c r="BM20" i="7"/>
  <c r="P19" i="4" s="1"/>
  <c r="BM22" i="7"/>
  <c r="P21" i="4" s="1"/>
  <c r="BQ22" i="7"/>
  <c r="T21" i="4" s="1"/>
  <c r="BM24" i="7"/>
  <c r="P23" i="4" s="1"/>
  <c r="BQ24" i="7"/>
  <c r="T23" i="4" s="1"/>
  <c r="BM27" i="7"/>
  <c r="P26" i="4" s="1"/>
  <c r="BQ27" i="7"/>
  <c r="T26" i="4" s="1"/>
  <c r="BM28" i="7"/>
  <c r="P27" i="4" s="1"/>
  <c r="BQ28" i="7"/>
  <c r="T27" i="4" s="1"/>
  <c r="BM29" i="7"/>
  <c r="P28" i="4" s="1"/>
  <c r="BQ29" i="7"/>
  <c r="T28" i="4" s="1"/>
  <c r="BM33" i="7"/>
  <c r="P32" i="4" s="1"/>
  <c r="BQ33" i="7"/>
  <c r="T32" i="4" s="1"/>
  <c r="BM35" i="7"/>
  <c r="P34" i="4" s="1"/>
  <c r="BQ35" i="7"/>
  <c r="T34" i="4" s="1"/>
  <c r="BM36" i="7"/>
  <c r="P35" i="4" s="1"/>
  <c r="BQ36" i="7"/>
  <c r="T35" i="4" s="1"/>
  <c r="BM38" i="7"/>
  <c r="P37" i="4" s="1"/>
  <c r="BQ38" i="7"/>
  <c r="T37" i="4" s="1"/>
  <c r="BM40" i="7"/>
  <c r="P39" i="4" s="1"/>
  <c r="BQ40" i="7"/>
  <c r="T39" i="4" s="1"/>
  <c r="BM42" i="7"/>
  <c r="P41" i="4" s="1"/>
  <c r="BQ42" i="7"/>
  <c r="T41" i="4" s="1"/>
  <c r="BM44" i="7"/>
  <c r="P43" i="4" s="1"/>
  <c r="BQ44" i="7"/>
  <c r="T43" i="4" s="1"/>
  <c r="F73" i="2"/>
  <c r="Z26" i="1"/>
  <c r="AA20"/>
  <c r="Z42"/>
  <c r="Z38"/>
  <c r="Y61"/>
  <c r="BP19" i="7"/>
  <c r="S18" i="4" s="1"/>
  <c r="BP20" i="7"/>
  <c r="S19" i="4" s="1"/>
  <c r="BP22" i="7"/>
  <c r="S21" i="4" s="1"/>
  <c r="BP24" i="7"/>
  <c r="S23" i="4" s="1"/>
  <c r="BP27" i="7"/>
  <c r="S26" i="4" s="1"/>
  <c r="BP28" i="7"/>
  <c r="S27" i="4" s="1"/>
  <c r="BP29" i="7"/>
  <c r="S28" i="4" s="1"/>
  <c r="BP33" i="7"/>
  <c r="S32" i="4" s="1"/>
  <c r="BP35" i="7"/>
  <c r="S34" i="4" s="1"/>
  <c r="BP36" i="7"/>
  <c r="S35" i="4" s="1"/>
  <c r="BP38" i="7"/>
  <c r="S37" i="4" s="1"/>
  <c r="BP40" i="7"/>
  <c r="S39" i="4" s="1"/>
  <c r="BP42" i="7"/>
  <c r="S41" i="4" s="1"/>
  <c r="BP44" i="7"/>
  <c r="S43" i="4" s="1"/>
  <c r="F69" i="2"/>
  <c r="AD33" i="1"/>
  <c r="AE45"/>
  <c r="AD40"/>
  <c r="AE39"/>
  <c r="AD38"/>
  <c r="AF19"/>
  <c r="F67" i="2"/>
  <c r="F71"/>
  <c r="AE21" i="1"/>
  <c r="X19"/>
  <c r="BM30" i="7"/>
  <c r="P29" i="4" s="1"/>
  <c r="BM31" i="7"/>
  <c r="P30" i="4" s="1"/>
  <c r="BM32" i="7"/>
  <c r="P31" i="4" s="1"/>
  <c r="BM34" i="7"/>
  <c r="P33" i="4" s="1"/>
  <c r="BM37" i="7"/>
  <c r="P36" i="4" s="1"/>
  <c r="BM39" i="7"/>
  <c r="P38" i="4" s="1"/>
  <c r="BM41" i="7"/>
  <c r="P40" i="4" s="1"/>
  <c r="BM43" i="7"/>
  <c r="P42" i="4" s="1"/>
  <c r="BM45" i="7"/>
  <c r="P44" i="4" s="1"/>
  <c r="BM46" i="7"/>
  <c r="P45" i="4" s="1"/>
  <c r="F66" i="2"/>
  <c r="F70"/>
  <c r="AD26" i="1"/>
  <c r="AE23"/>
  <c r="AD22"/>
  <c r="AE20"/>
  <c r="F68" i="2"/>
  <c r="F72"/>
  <c r="AO20" i="1"/>
  <c r="AK39"/>
  <c r="BR21" i="7"/>
  <c r="BV21"/>
  <c r="BR23"/>
  <c r="BV23"/>
  <c r="BR25"/>
  <c r="BV25"/>
  <c r="BR26"/>
  <c r="BV26"/>
  <c r="BR30"/>
  <c r="BV30"/>
  <c r="BR31"/>
  <c r="BV31"/>
  <c r="BR32"/>
  <c r="BV32"/>
  <c r="BR34"/>
  <c r="BV34"/>
  <c r="BR37"/>
  <c r="BV37"/>
  <c r="BR39"/>
  <c r="BV39"/>
  <c r="BR41"/>
  <c r="BV41"/>
  <c r="BR43"/>
  <c r="BV43"/>
  <c r="BR45"/>
  <c r="BV45"/>
  <c r="BR46"/>
  <c r="BV46"/>
  <c r="BT18"/>
  <c r="BU45"/>
  <c r="BU46"/>
  <c r="AJ38" i="1"/>
  <c r="AN38"/>
  <c r="BU18" i="7"/>
  <c r="BT21"/>
  <c r="BT23"/>
  <c r="BT25"/>
  <c r="BT26"/>
  <c r="BT30"/>
  <c r="BT31"/>
  <c r="BT32"/>
  <c r="BT34"/>
  <c r="F51" i="2" s="1"/>
  <c r="BT37" i="7"/>
  <c r="BT39"/>
  <c r="BT41"/>
  <c r="BT43"/>
  <c r="BT45"/>
  <c r="BT46"/>
  <c r="BV18"/>
  <c r="BR18"/>
  <c r="AD19" i="1"/>
  <c r="F64" i="2"/>
  <c r="AL35" i="1"/>
  <c r="F33" i="4"/>
  <c r="F38"/>
  <c r="F56" i="2"/>
  <c r="F29" i="4"/>
  <c r="F43"/>
  <c r="P19" i="1"/>
  <c r="H19"/>
  <c r="BC18" i="7"/>
  <c r="F17" i="4" s="1"/>
  <c r="BG18" i="7"/>
  <c r="J17" i="4" s="1"/>
  <c r="BK18" i="7"/>
  <c r="N17" i="4" s="1"/>
  <c r="F27"/>
  <c r="F35"/>
  <c r="F53" i="2"/>
  <c r="F26" i="4"/>
  <c r="F44" i="2"/>
  <c r="F32" i="4"/>
  <c r="F50" i="2"/>
  <c r="F31" i="4"/>
  <c r="F49" i="2"/>
  <c r="F40" i="4"/>
  <c r="D18" i="1"/>
  <c r="F45" i="4"/>
  <c r="F63" i="2"/>
  <c r="F34" i="4"/>
  <c r="F52" i="2"/>
  <c r="F30" i="4"/>
  <c r="F48" i="2"/>
  <c r="F44" i="4"/>
  <c r="F42"/>
  <c r="F60" i="2"/>
  <c r="AM39" i="1"/>
  <c r="Y39"/>
  <c r="AG39"/>
  <c r="F37" i="4"/>
  <c r="F55" i="2"/>
  <c r="F39" i="4"/>
  <c r="F57" i="2"/>
  <c r="E41" i="1"/>
  <c r="M41"/>
  <c r="U41"/>
  <c r="AC41"/>
  <c r="AK41"/>
  <c r="U43"/>
  <c r="F41" i="4"/>
  <c r="Q30" i="1"/>
  <c r="BG29" i="7"/>
  <c r="J28" i="4" s="1"/>
  <c r="G28"/>
  <c r="AM30" i="1"/>
  <c r="AE30"/>
  <c r="W30"/>
  <c r="O30"/>
  <c r="G30"/>
  <c r="I54" i="4"/>
  <c r="I55"/>
  <c r="I56"/>
  <c r="CD5" i="3"/>
  <c r="W15" i="1"/>
  <c r="C59" i="2"/>
  <c r="C41" i="6"/>
  <c r="C41" i="4"/>
  <c r="C28" i="6"/>
  <c r="C28" i="4"/>
  <c r="C46" i="2"/>
  <c r="C44" i="6"/>
  <c r="C62" i="2"/>
  <c r="C44" i="4"/>
  <c r="C18" i="6"/>
  <c r="C36" i="2"/>
  <c r="C22" i="5"/>
  <c r="C18" i="4"/>
  <c r="C22" i="6"/>
  <c r="C26" i="5"/>
  <c r="C40" i="2"/>
  <c r="C22" i="4"/>
  <c r="C34" i="5"/>
  <c r="C30" i="4"/>
  <c r="C30" i="6"/>
  <c r="C48" i="2"/>
  <c r="C34" i="6"/>
  <c r="C38" i="5"/>
  <c r="C52" i="2"/>
  <c r="C34" i="4"/>
  <c r="C56" i="2"/>
  <c r="C38" i="4"/>
  <c r="C38" i="6"/>
  <c r="C42" i="5"/>
  <c r="C50"/>
  <c r="C46" i="6"/>
  <c r="C64" i="2"/>
  <c r="C46" i="4"/>
  <c r="C50" i="6"/>
  <c r="C54" i="5"/>
  <c r="C50" i="4"/>
  <c r="C68" i="2"/>
  <c r="C54" i="6"/>
  <c r="C72" i="2"/>
  <c r="C58" i="5"/>
  <c r="C54" i="4"/>
  <c r="G15" i="1"/>
  <c r="K15"/>
  <c r="O15"/>
  <c r="S15"/>
  <c r="CD19"/>
  <c r="F36" i="4"/>
  <c r="F54" i="2"/>
  <c r="BT17" i="7"/>
  <c r="W16" i="4" s="1"/>
  <c r="BS17" i="7"/>
  <c r="V16" i="4" s="1"/>
  <c r="BR17" i="7"/>
  <c r="U16" i="4" s="1"/>
  <c r="BV17" i="7"/>
  <c r="Y16" i="4" s="1"/>
  <c r="BU17" i="7"/>
  <c r="X16" i="4" s="1"/>
  <c r="BP17" i="7"/>
  <c r="S16" i="4" s="1"/>
  <c r="AA61" i="1"/>
  <c r="AE61"/>
  <c r="AZ10" i="7"/>
  <c r="D11" i="1" s="1"/>
  <c r="A13" i="2" s="1"/>
  <c r="AZ39" i="7"/>
  <c r="AZ43"/>
  <c r="AZ47"/>
  <c r="AZ51"/>
  <c r="AZ55"/>
  <c r="C33" i="2"/>
  <c r="AD17" i="1"/>
  <c r="AN17"/>
  <c r="AV17"/>
  <c r="BD17"/>
  <c r="BL17"/>
  <c r="BT17"/>
  <c r="CB17"/>
  <c r="C15" i="6"/>
  <c r="C15" i="4"/>
  <c r="AB17" i="1"/>
  <c r="AL17"/>
  <c r="AT17"/>
  <c r="BB17"/>
  <c r="BJ17"/>
  <c r="BR17"/>
  <c r="BZ17"/>
  <c r="R17"/>
  <c r="Z17"/>
  <c r="AJ17"/>
  <c r="AR17"/>
  <c r="AZ17"/>
  <c r="BH17"/>
  <c r="BP17"/>
  <c r="BX17"/>
  <c r="J17"/>
  <c r="C19" i="5"/>
  <c r="AH17" i="1"/>
  <c r="AP17"/>
  <c r="AX17"/>
  <c r="BF17"/>
  <c r="BN17"/>
  <c r="BV17"/>
  <c r="C20" i="6"/>
  <c r="C38" i="2"/>
  <c r="C20" i="4"/>
  <c r="C32" i="6"/>
  <c r="C50" i="2"/>
  <c r="C32" i="4"/>
  <c r="C36" i="6"/>
  <c r="C54" i="2"/>
  <c r="C36" i="4"/>
  <c r="C48" i="6"/>
  <c r="C66" i="2"/>
  <c r="C48" i="4"/>
  <c r="C52" i="6"/>
  <c r="C56" i="5"/>
  <c r="C52" i="4"/>
  <c r="C70" i="2"/>
  <c r="AF17" i="1"/>
  <c r="X17"/>
  <c r="P16"/>
  <c r="F17"/>
  <c r="D16"/>
  <c r="N17"/>
  <c r="V17"/>
  <c r="E52" i="6"/>
  <c r="E56"/>
  <c r="E48"/>
  <c r="E49" i="4"/>
  <c r="AZ14" i="7"/>
  <c r="CF15" i="1" s="1"/>
  <c r="AZ18" i="7"/>
  <c r="AZ19"/>
  <c r="AZ16"/>
  <c r="CF17" i="1" s="1"/>
  <c r="AZ21" i="7"/>
  <c r="AZ41"/>
  <c r="AZ45"/>
  <c r="AZ49"/>
  <c r="AZ53"/>
  <c r="AZ57"/>
  <c r="E53" i="4"/>
  <c r="AZ20" i="7"/>
  <c r="AZ23"/>
  <c r="AZ25"/>
  <c r="AZ27"/>
  <c r="AZ29"/>
  <c r="AZ31"/>
  <c r="AZ33"/>
  <c r="AZ35"/>
  <c r="AZ37"/>
  <c r="E46" i="4"/>
  <c r="E50"/>
  <c r="E54"/>
  <c r="AZ40" i="7"/>
  <c r="AZ42"/>
  <c r="AZ44"/>
  <c r="AZ46"/>
  <c r="AZ48"/>
  <c r="AZ50"/>
  <c r="AZ52"/>
  <c r="AZ54"/>
  <c r="AZ56"/>
  <c r="F40" i="2"/>
  <c r="E47" i="6"/>
  <c r="E51"/>
  <c r="E55"/>
  <c r="AZ17" i="7"/>
  <c r="CF18" i="1" s="1"/>
  <c r="AZ22" i="7"/>
  <c r="AZ24"/>
  <c r="AZ26"/>
  <c r="AZ28"/>
  <c r="AZ30"/>
  <c r="AZ32"/>
  <c r="AZ34"/>
  <c r="AZ36"/>
  <c r="AZ38"/>
  <c r="F36" i="2"/>
  <c r="E46" i="6"/>
  <c r="E48" i="4"/>
  <c r="E50" i="6"/>
  <c r="E52" i="4"/>
  <c r="E54" i="6"/>
  <c r="E56" i="4"/>
  <c r="AZ9" i="7"/>
  <c r="BE13"/>
  <c r="H12" i="4" s="1"/>
  <c r="F41" i="2"/>
  <c r="BC13" i="7"/>
  <c r="F12" i="4" s="1"/>
  <c r="BG13" i="7"/>
  <c r="J12" i="4" s="1"/>
  <c r="F35" i="2"/>
  <c r="F39"/>
  <c r="F43"/>
  <c r="E47" i="4"/>
  <c r="E49" i="6"/>
  <c r="E51" i="4"/>
  <c r="E53" i="6"/>
  <c r="E55" i="4"/>
  <c r="AZ13" i="7"/>
  <c r="AZ15"/>
  <c r="F38" i="2"/>
  <c r="F42"/>
  <c r="C12" i="6"/>
  <c r="C16" i="5"/>
  <c r="AD14" i="1"/>
  <c r="AL14"/>
  <c r="AT14"/>
  <c r="BB14"/>
  <c r="BJ14"/>
  <c r="BR14"/>
  <c r="BZ14"/>
  <c r="D14"/>
  <c r="AB14"/>
  <c r="AJ14"/>
  <c r="AR14"/>
  <c r="AZ14"/>
  <c r="BH14"/>
  <c r="BP14"/>
  <c r="BX14"/>
  <c r="F14"/>
  <c r="C12" i="4"/>
  <c r="Z14" i="1"/>
  <c r="AH14"/>
  <c r="AP14"/>
  <c r="AX14"/>
  <c r="BF14"/>
  <c r="BN14"/>
  <c r="BV14"/>
  <c r="T14"/>
  <c r="P14"/>
  <c r="L14"/>
  <c r="H14"/>
  <c r="C30" i="2"/>
  <c r="X14" i="1"/>
  <c r="AF14"/>
  <c r="AN14"/>
  <c r="AV14"/>
  <c r="BD14"/>
  <c r="BL14"/>
  <c r="BT14"/>
  <c r="CB14"/>
  <c r="C16" i="6"/>
  <c r="C20" i="5"/>
  <c r="CE18" i="1"/>
  <c r="E18"/>
  <c r="M18"/>
  <c r="U18"/>
  <c r="AC18"/>
  <c r="AK18"/>
  <c r="AS18"/>
  <c r="BA18"/>
  <c r="BI18"/>
  <c r="BQ18"/>
  <c r="BY18"/>
  <c r="K18"/>
  <c r="S18"/>
  <c r="AA18"/>
  <c r="AI18"/>
  <c r="AQ18"/>
  <c r="AY18"/>
  <c r="BG18"/>
  <c r="BO18"/>
  <c r="BW18"/>
  <c r="C34" i="2"/>
  <c r="C16" i="4"/>
  <c r="I18" i="1"/>
  <c r="Q18"/>
  <c r="Y18"/>
  <c r="AG18"/>
  <c r="AO18"/>
  <c r="AW18"/>
  <c r="BE18"/>
  <c r="BM18"/>
  <c r="BU18"/>
  <c r="CC18"/>
  <c r="G18"/>
  <c r="O18"/>
  <c r="W18"/>
  <c r="AE18"/>
  <c r="AM18"/>
  <c r="AU18"/>
  <c r="BC18"/>
  <c r="BK18"/>
  <c r="BS18"/>
  <c r="CA18"/>
  <c r="C37" i="2"/>
  <c r="C19" i="4"/>
  <c r="C19" i="6"/>
  <c r="C23" i="5"/>
  <c r="C41" i="2"/>
  <c r="C23" i="4"/>
  <c r="C23" i="6"/>
  <c r="C27" i="5"/>
  <c r="C45" i="2"/>
  <c r="C27" i="4"/>
  <c r="C27" i="6"/>
  <c r="C31" i="5"/>
  <c r="C49" i="2"/>
  <c r="C31" i="4"/>
  <c r="C31" i="6"/>
  <c r="C35" i="5"/>
  <c r="C53" i="2"/>
  <c r="C35" i="4"/>
  <c r="C35" i="6"/>
  <c r="C39" i="5"/>
  <c r="C57" i="2"/>
  <c r="C39" i="4"/>
  <c r="C39" i="6"/>
  <c r="C43" i="5"/>
  <c r="C61" i="2"/>
  <c r="C43" i="4"/>
  <c r="C43" i="6"/>
  <c r="C47" i="5"/>
  <c r="C65" i="2"/>
  <c r="C47" i="4"/>
  <c r="C47" i="6"/>
  <c r="C51" i="5"/>
  <c r="C69" i="2"/>
  <c r="C51" i="4"/>
  <c r="C51" i="6"/>
  <c r="C55" i="5"/>
  <c r="C55" i="4"/>
  <c r="C55" i="6"/>
  <c r="C73" i="2"/>
  <c r="C59" i="5"/>
  <c r="C31" i="2"/>
  <c r="C13" i="4"/>
  <c r="F15" i="1"/>
  <c r="N15"/>
  <c r="V15"/>
  <c r="AD15"/>
  <c r="AL15"/>
  <c r="AT15"/>
  <c r="BB15"/>
  <c r="BJ15"/>
  <c r="BR15"/>
  <c r="BZ15"/>
  <c r="C17" i="5"/>
  <c r="D15" i="1"/>
  <c r="L15"/>
  <c r="T15"/>
  <c r="AB15"/>
  <c r="AJ15"/>
  <c r="AR15"/>
  <c r="AZ15"/>
  <c r="BH15"/>
  <c r="BP15"/>
  <c r="BX15"/>
  <c r="C13" i="6"/>
  <c r="J15" i="1"/>
  <c r="R15"/>
  <c r="Z15"/>
  <c r="AH15"/>
  <c r="AP15"/>
  <c r="AX15"/>
  <c r="BF15"/>
  <c r="BN15"/>
  <c r="BV15"/>
  <c r="CD15"/>
  <c r="H15"/>
  <c r="P15"/>
  <c r="X15"/>
  <c r="AF15"/>
  <c r="AN15"/>
  <c r="AV15"/>
  <c r="BD15"/>
  <c r="BL15"/>
  <c r="BT15"/>
  <c r="CB15"/>
  <c r="C21" i="5"/>
  <c r="C25"/>
  <c r="C29"/>
  <c r="C33"/>
  <c r="C37"/>
  <c r="C41"/>
  <c r="C45"/>
  <c r="C49"/>
  <c r="C53"/>
  <c r="J14" i="1"/>
  <c r="N14"/>
  <c r="R14"/>
  <c r="V14"/>
  <c r="CD16"/>
  <c r="CD17"/>
  <c r="T17"/>
  <c r="P17"/>
  <c r="L17"/>
  <c r="H17"/>
  <c r="D17"/>
  <c r="V19"/>
  <c r="R19"/>
  <c r="N19"/>
  <c r="J19"/>
  <c r="F19"/>
  <c r="E64" i="2"/>
  <c r="E65"/>
  <c r="E66"/>
  <c r="E67"/>
  <c r="E68"/>
  <c r="E69"/>
  <c r="E70"/>
  <c r="E71"/>
  <c r="E72"/>
  <c r="E73"/>
  <c r="E74"/>
  <c r="C24" i="5"/>
  <c r="C28"/>
  <c r="C32"/>
  <c r="C36"/>
  <c r="C40"/>
  <c r="C44"/>
  <c r="C48"/>
  <c r="C52"/>
  <c r="C74" i="2"/>
  <c r="CD14" i="1"/>
  <c r="V16"/>
  <c r="R16"/>
  <c r="N16"/>
  <c r="J16"/>
  <c r="F16"/>
  <c r="T18"/>
  <c r="P18"/>
  <c r="L18"/>
  <c r="H18"/>
  <c r="CD18"/>
  <c r="H60" i="5"/>
  <c r="G60"/>
  <c r="F60"/>
  <c r="H59"/>
  <c r="G59"/>
  <c r="F59"/>
  <c r="H58"/>
  <c r="G58"/>
  <c r="F58"/>
  <c r="H57"/>
  <c r="G57"/>
  <c r="F57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U56" i="4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W56"/>
  <c r="W55"/>
  <c r="W54"/>
  <c r="W53"/>
  <c r="W52"/>
  <c r="W51"/>
  <c r="W50"/>
  <c r="W49"/>
  <c r="W48"/>
  <c r="W47"/>
  <c r="W46"/>
  <c r="W45"/>
  <c r="W44"/>
  <c r="W43"/>
  <c r="W42"/>
  <c r="W41"/>
  <c r="W40"/>
  <c r="W39"/>
  <c r="W38"/>
  <c r="W37"/>
  <c r="W36"/>
  <c r="W35"/>
  <c r="W34"/>
  <c r="W33"/>
  <c r="W32"/>
  <c r="W31"/>
  <c r="W30"/>
  <c r="W29"/>
  <c r="W28"/>
  <c r="W27"/>
  <c r="X56"/>
  <c r="X55"/>
  <c r="X54"/>
  <c r="X53"/>
  <c r="X52"/>
  <c r="X51"/>
  <c r="X50"/>
  <c r="X49"/>
  <c r="X48"/>
  <c r="X47"/>
  <c r="X46"/>
  <c r="X45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Y56"/>
  <c r="Y55"/>
  <c r="Y54"/>
  <c r="Y53"/>
  <c r="Y52"/>
  <c r="Y51"/>
  <c r="Y50"/>
  <c r="Y49"/>
  <c r="Y48"/>
  <c r="Y47"/>
  <c r="Y46"/>
  <c r="Y45"/>
  <c r="Y44"/>
  <c r="Y43"/>
  <c r="Y42"/>
  <c r="Y41"/>
  <c r="Y40"/>
  <c r="Y39"/>
  <c r="Y38"/>
  <c r="Y37"/>
  <c r="Y36"/>
  <c r="Y35"/>
  <c r="Y34"/>
  <c r="Y33"/>
  <c r="Y32"/>
  <c r="Y31"/>
  <c r="Y30"/>
  <c r="Y29"/>
  <c r="Y28"/>
  <c r="Y2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AA56"/>
  <c r="AA55"/>
  <c r="AA54"/>
  <c r="AA53"/>
  <c r="AA52"/>
  <c r="AA51"/>
  <c r="AA50"/>
  <c r="AA49"/>
  <c r="AA48"/>
  <c r="AA47"/>
  <c r="AA46"/>
  <c r="AA45"/>
  <c r="AA44"/>
  <c r="AA43"/>
  <c r="AA42"/>
  <c r="AA41"/>
  <c r="AA40"/>
  <c r="AA39"/>
  <c r="AA38"/>
  <c r="AA37"/>
  <c r="AA36"/>
  <c r="AA35"/>
  <c r="AA34"/>
  <c r="AA33"/>
  <c r="AA32"/>
  <c r="AA31"/>
  <c r="AA30"/>
  <c r="AA29"/>
  <c r="AA28"/>
  <c r="AA2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C56"/>
  <c r="AC55"/>
  <c r="AC54"/>
  <c r="AC53"/>
  <c r="AC52"/>
  <c r="AC51"/>
  <c r="AC50"/>
  <c r="AC49"/>
  <c r="AC48"/>
  <c r="AC47"/>
  <c r="AC46"/>
  <c r="AC45"/>
  <c r="AC44"/>
  <c r="AC43"/>
  <c r="AC42"/>
  <c r="AC41"/>
  <c r="AC40"/>
  <c r="AC39"/>
  <c r="AC38"/>
  <c r="AC37"/>
  <c r="AC36"/>
  <c r="AC35"/>
  <c r="AC34"/>
  <c r="AC33"/>
  <c r="AC32"/>
  <c r="AC31"/>
  <c r="AC30"/>
  <c r="AC29"/>
  <c r="AC28"/>
  <c r="AC27"/>
  <c r="AC26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F56"/>
  <c r="AF55"/>
  <c r="AF54"/>
  <c r="AF53"/>
  <c r="AF52"/>
  <c r="AF51"/>
  <c r="AF50"/>
  <c r="AF49"/>
  <c r="AF48"/>
  <c r="AF47"/>
  <c r="AF46"/>
  <c r="AF45"/>
  <c r="AF44"/>
  <c r="AF43"/>
  <c r="AF42"/>
  <c r="AF41"/>
  <c r="AF40"/>
  <c r="AF39"/>
  <c r="AF38"/>
  <c r="AF37"/>
  <c r="AF36"/>
  <c r="AF35"/>
  <c r="AF34"/>
  <c r="AF33"/>
  <c r="AF32"/>
  <c r="AF31"/>
  <c r="AF30"/>
  <c r="AF29"/>
  <c r="AF28"/>
  <c r="AF27"/>
  <c r="AF26"/>
  <c r="AG56"/>
  <c r="AG55"/>
  <c r="AG54"/>
  <c r="AG53"/>
  <c r="AG52"/>
  <c r="AG51"/>
  <c r="AG50"/>
  <c r="AG49"/>
  <c r="AG48"/>
  <c r="AG47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H56"/>
  <c r="AH55"/>
  <c r="AH54"/>
  <c r="AH53"/>
  <c r="AH52"/>
  <c r="AH51"/>
  <c r="AH50"/>
  <c r="AH49"/>
  <c r="AH48"/>
  <c r="AH47"/>
  <c r="AH46"/>
  <c r="AH45"/>
  <c r="AH44"/>
  <c r="AH43"/>
  <c r="AH42"/>
  <c r="AH41"/>
  <c r="AH40"/>
  <c r="AH39"/>
  <c r="AH38"/>
  <c r="AH37"/>
  <c r="AH36"/>
  <c r="AH35"/>
  <c r="AH34"/>
  <c r="AH33"/>
  <c r="AH32"/>
  <c r="AH31"/>
  <c r="AH30"/>
  <c r="AH29"/>
  <c r="AH28"/>
  <c r="AH27"/>
  <c r="AH26"/>
  <c r="AI56"/>
  <c r="AI55"/>
  <c r="AI54"/>
  <c r="AI53"/>
  <c r="AI52"/>
  <c r="AI51"/>
  <c r="AI50"/>
  <c r="AI49"/>
  <c r="AI48"/>
  <c r="AI47"/>
  <c r="AI46"/>
  <c r="AI45"/>
  <c r="AI44"/>
  <c r="AI43"/>
  <c r="AI42"/>
  <c r="AI41"/>
  <c r="AI40"/>
  <c r="AI39"/>
  <c r="AI38"/>
  <c r="AI37"/>
  <c r="AI36"/>
  <c r="AI35"/>
  <c r="AI34"/>
  <c r="AI33"/>
  <c r="AI32"/>
  <c r="AI31"/>
  <c r="AI30"/>
  <c r="AI29"/>
  <c r="AI28"/>
  <c r="AI27"/>
  <c r="AI26"/>
  <c r="AJ56"/>
  <c r="AJ55"/>
  <c r="AJ54"/>
  <c r="AJ53"/>
  <c r="AJ52"/>
  <c r="AJ51"/>
  <c r="AJ50"/>
  <c r="AJ49"/>
  <c r="AJ48"/>
  <c r="AJ47"/>
  <c r="AJ46"/>
  <c r="AJ45"/>
  <c r="AJ44"/>
  <c r="AJ43"/>
  <c r="AJ42"/>
  <c r="AJ41"/>
  <c r="AJ40"/>
  <c r="AJ39"/>
  <c r="AJ38"/>
  <c r="AJ37"/>
  <c r="AJ36"/>
  <c r="AJ35"/>
  <c r="AJ34"/>
  <c r="AJ33"/>
  <c r="AJ32"/>
  <c r="AJ31"/>
  <c r="AJ30"/>
  <c r="AJ29"/>
  <c r="AJ28"/>
  <c r="AJ27"/>
  <c r="AJ26"/>
  <c r="AK56"/>
  <c r="AK55"/>
  <c r="AK54"/>
  <c r="AK53"/>
  <c r="AK52"/>
  <c r="AK51"/>
  <c r="AK50"/>
  <c r="AK49"/>
  <c r="AK48"/>
  <c r="AK47"/>
  <c r="AK46"/>
  <c r="AK45"/>
  <c r="AK44"/>
  <c r="AK43"/>
  <c r="AK42"/>
  <c r="AK41"/>
  <c r="AK40"/>
  <c r="AK39"/>
  <c r="AK38"/>
  <c r="AK37"/>
  <c r="AK36"/>
  <c r="AK35"/>
  <c r="AK34"/>
  <c r="AK33"/>
  <c r="AK32"/>
  <c r="AK31"/>
  <c r="AK30"/>
  <c r="AK29"/>
  <c r="AK28"/>
  <c r="AK27"/>
  <c r="AK26"/>
  <c r="AL56"/>
  <c r="AL55"/>
  <c r="AL54"/>
  <c r="AL53"/>
  <c r="AL52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31"/>
  <c r="AL30"/>
  <c r="AL29"/>
  <c r="AL28"/>
  <c r="AL27"/>
  <c r="AL26"/>
  <c r="AM56"/>
  <c r="AM55"/>
  <c r="AM54"/>
  <c r="AM53"/>
  <c r="AM52"/>
  <c r="AM51"/>
  <c r="AM50"/>
  <c r="AM49"/>
  <c r="AM48"/>
  <c r="AM47"/>
  <c r="AM46"/>
  <c r="AM45"/>
  <c r="AM44"/>
  <c r="AM43"/>
  <c r="AM42"/>
  <c r="AM41"/>
  <c r="AM40"/>
  <c r="AM39"/>
  <c r="AM38"/>
  <c r="AM37"/>
  <c r="AM36"/>
  <c r="AM35"/>
  <c r="AM34"/>
  <c r="AM33"/>
  <c r="AM32"/>
  <c r="AM31"/>
  <c r="AM30"/>
  <c r="AM29"/>
  <c r="AM28"/>
  <c r="AM27"/>
  <c r="AM26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Q56"/>
  <c r="AQ55"/>
  <c r="AQ54"/>
  <c r="AQ53"/>
  <c r="AQ52"/>
  <c r="AQ51"/>
  <c r="AQ50"/>
  <c r="AQ49"/>
  <c r="AQ48"/>
  <c r="AQ47"/>
  <c r="AQ46"/>
  <c r="AQ45"/>
  <c r="AQ44"/>
  <c r="AQ43"/>
  <c r="AQ42"/>
  <c r="AQ41"/>
  <c r="AQ40"/>
  <c r="AQ39"/>
  <c r="AQ38"/>
  <c r="AQ37"/>
  <c r="AQ36"/>
  <c r="AQ35"/>
  <c r="AQ34"/>
  <c r="AQ33"/>
  <c r="AQ32"/>
  <c r="AQ31"/>
  <c r="AQ30"/>
  <c r="AQ29"/>
  <c r="AQ28"/>
  <c r="AQ27"/>
  <c r="AQ26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S56"/>
  <c r="AS55"/>
  <c r="AS54"/>
  <c r="AS53"/>
  <c r="AS52"/>
  <c r="AS51"/>
  <c r="AS50"/>
  <c r="AS49"/>
  <c r="AS48"/>
  <c r="AS47"/>
  <c r="AS46"/>
  <c r="AS45"/>
  <c r="AS44"/>
  <c r="AS43"/>
  <c r="AS42"/>
  <c r="AS41"/>
  <c r="AS40"/>
  <c r="AS39"/>
  <c r="AS38"/>
  <c r="AS37"/>
  <c r="AS36"/>
  <c r="AS35"/>
  <c r="AS34"/>
  <c r="AS33"/>
  <c r="AS32"/>
  <c r="AS31"/>
  <c r="AS30"/>
  <c r="AS29"/>
  <c r="AS28"/>
  <c r="AS27"/>
  <c r="AS26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U26"/>
  <c r="V26"/>
  <c r="W26"/>
  <c r="X26"/>
  <c r="Y26"/>
  <c r="Z26"/>
  <c r="AA26"/>
  <c r="AG65" i="1"/>
  <c r="AE65"/>
  <c r="AC65"/>
  <c r="AA65"/>
  <c r="Y65"/>
  <c r="U65"/>
  <c r="S65"/>
  <c r="Q65"/>
  <c r="BH17" i="7"/>
  <c r="K16" i="4" s="1"/>
  <c r="BI17" i="7"/>
  <c r="L16" i="4" s="1"/>
  <c r="BJ17" i="7"/>
  <c r="M16" i="4" s="1"/>
  <c r="BK17" i="7"/>
  <c r="N16" i="4" s="1"/>
  <c r="BL17" i="7"/>
  <c r="O16" i="4" s="1"/>
  <c r="BC17" i="7"/>
  <c r="BD17"/>
  <c r="G16" i="4" s="1"/>
  <c r="BE17" i="7"/>
  <c r="H16" i="4" s="1"/>
  <c r="BF17" i="7"/>
  <c r="I16" i="4" s="1"/>
  <c r="BG17" i="7"/>
  <c r="J16" i="4" s="1"/>
  <c r="AG63" i="1"/>
  <c r="AE63"/>
  <c r="AC63"/>
  <c r="AC67" s="1"/>
  <c r="AC70" s="1"/>
  <c r="AC71" s="1"/>
  <c r="AA63"/>
  <c r="Y63"/>
  <c r="U63"/>
  <c r="S63"/>
  <c r="Q63"/>
  <c r="F16" i="4"/>
  <c r="F34" i="2"/>
  <c r="BQ46" i="4"/>
  <c r="BP46"/>
  <c r="BQ47"/>
  <c r="BP47"/>
  <c r="BQ48"/>
  <c r="BP48"/>
  <c r="BQ49"/>
  <c r="BP49"/>
  <c r="BQ50"/>
  <c r="BP50"/>
  <c r="BQ51"/>
  <c r="BP51"/>
  <c r="BQ52"/>
  <c r="BP52"/>
  <c r="BQ53"/>
  <c r="BP53"/>
  <c r="BQ54"/>
  <c r="BP54"/>
  <c r="BQ55"/>
  <c r="BP55"/>
  <c r="BQ56"/>
  <c r="BP56"/>
  <c r="AT56"/>
  <c r="BM56" s="1"/>
  <c r="BN56" s="1"/>
  <c r="AT55"/>
  <c r="BM55" s="1"/>
  <c r="BN55" s="1"/>
  <c r="AT54"/>
  <c r="BM54" s="1"/>
  <c r="BN54" s="1"/>
  <c r="AT53"/>
  <c r="BM53" s="1"/>
  <c r="BN53" s="1"/>
  <c r="AT52"/>
  <c r="BM52" s="1"/>
  <c r="BN52" s="1"/>
  <c r="AT51"/>
  <c r="BM51" s="1"/>
  <c r="BN51" s="1"/>
  <c r="AT50"/>
  <c r="BM50" s="1"/>
  <c r="BN50" s="1"/>
  <c r="AT49"/>
  <c r="BM49" s="1"/>
  <c r="BN49" s="1"/>
  <c r="AT48"/>
  <c r="BM48" s="1"/>
  <c r="BN48" s="1"/>
  <c r="AT47"/>
  <c r="BM47" s="1"/>
  <c r="BN47" s="1"/>
  <c r="AT46"/>
  <c r="BM46" s="1"/>
  <c r="BN46" s="1"/>
  <c r="AT44"/>
  <c r="BK44" s="1"/>
  <c r="BL44" s="1"/>
  <c r="AT43"/>
  <c r="BM43" s="1"/>
  <c r="BN43" s="1"/>
  <c r="AT42"/>
  <c r="BM42" s="1"/>
  <c r="BN42" s="1"/>
  <c r="AT41"/>
  <c r="BM41" s="1"/>
  <c r="BN41" s="1"/>
  <c r="AT40"/>
  <c r="BM40" s="1"/>
  <c r="BN40" s="1"/>
  <c r="AT39"/>
  <c r="BM39" s="1"/>
  <c r="BN39" s="1"/>
  <c r="AT38"/>
  <c r="BM38" s="1"/>
  <c r="BN38" s="1"/>
  <c r="AT37"/>
  <c r="BM37" s="1"/>
  <c r="BN37" s="1"/>
  <c r="AT36"/>
  <c r="BM36" s="1"/>
  <c r="BN36" s="1"/>
  <c r="AU43"/>
  <c r="AV43" s="1"/>
  <c r="AU46"/>
  <c r="AV46" s="1"/>
  <c r="AW46"/>
  <c r="AX46" s="1"/>
  <c r="AY46"/>
  <c r="AZ46" s="1"/>
  <c r="BA46"/>
  <c r="BB46" s="1"/>
  <c r="BC46"/>
  <c r="BD46" s="1"/>
  <c r="BE46"/>
  <c r="BF46" s="1"/>
  <c r="BG46"/>
  <c r="BH46" s="1"/>
  <c r="BI46"/>
  <c r="BJ46" s="1"/>
  <c r="BK46"/>
  <c r="BL46" s="1"/>
  <c r="AU47"/>
  <c r="AV47" s="1"/>
  <c r="AW47"/>
  <c r="AX47" s="1"/>
  <c r="AY47"/>
  <c r="AZ47" s="1"/>
  <c r="BA47"/>
  <c r="BB47" s="1"/>
  <c r="BC47"/>
  <c r="BD47" s="1"/>
  <c r="BE47"/>
  <c r="BF47" s="1"/>
  <c r="BG47"/>
  <c r="BH47" s="1"/>
  <c r="BI47"/>
  <c r="BJ47" s="1"/>
  <c r="BK47"/>
  <c r="BL47" s="1"/>
  <c r="BA48"/>
  <c r="BB48" s="1"/>
  <c r="BI48"/>
  <c r="BJ48" s="1"/>
  <c r="AU49"/>
  <c r="AV49" s="1"/>
  <c r="AW49"/>
  <c r="AX49" s="1"/>
  <c r="AY49"/>
  <c r="AZ49" s="1"/>
  <c r="BA49"/>
  <c r="BB49" s="1"/>
  <c r="BC49"/>
  <c r="BD49" s="1"/>
  <c r="BE49"/>
  <c r="BF49" s="1"/>
  <c r="BG49"/>
  <c r="BH49" s="1"/>
  <c r="BI49"/>
  <c r="BJ49" s="1"/>
  <c r="BK49"/>
  <c r="BL49" s="1"/>
  <c r="AU50"/>
  <c r="AV50" s="1"/>
  <c r="AW50"/>
  <c r="AX50" s="1"/>
  <c r="AY50"/>
  <c r="AZ50" s="1"/>
  <c r="BA50"/>
  <c r="BB50" s="1"/>
  <c r="BC50"/>
  <c r="BD50" s="1"/>
  <c r="BE50"/>
  <c r="BF50" s="1"/>
  <c r="BG50"/>
  <c r="BH50" s="1"/>
  <c r="BI50"/>
  <c r="BJ50" s="1"/>
  <c r="BK50"/>
  <c r="BL50" s="1"/>
  <c r="AU51"/>
  <c r="AV51" s="1"/>
  <c r="AW51"/>
  <c r="AX51" s="1"/>
  <c r="AY51"/>
  <c r="AZ51" s="1"/>
  <c r="BA51"/>
  <c r="BB51" s="1"/>
  <c r="BC51"/>
  <c r="BD51" s="1"/>
  <c r="BE51"/>
  <c r="BF51" s="1"/>
  <c r="BG51"/>
  <c r="BH51" s="1"/>
  <c r="BI51"/>
  <c r="BJ51" s="1"/>
  <c r="BK51"/>
  <c r="BL51" s="1"/>
  <c r="BA52"/>
  <c r="BB52" s="1"/>
  <c r="BI52"/>
  <c r="BJ52" s="1"/>
  <c r="AU53"/>
  <c r="AV53" s="1"/>
  <c r="AW53"/>
  <c r="AX53" s="1"/>
  <c r="AY53"/>
  <c r="AZ53" s="1"/>
  <c r="BA53"/>
  <c r="BB53" s="1"/>
  <c r="BC53"/>
  <c r="BD53" s="1"/>
  <c r="BE53"/>
  <c r="BF53" s="1"/>
  <c r="BG53"/>
  <c r="BH53" s="1"/>
  <c r="BI53"/>
  <c r="BJ53" s="1"/>
  <c r="BK53"/>
  <c r="BL53" s="1"/>
  <c r="AU54"/>
  <c r="AV54" s="1"/>
  <c r="AW54"/>
  <c r="AX54" s="1"/>
  <c r="AY54"/>
  <c r="AZ54" s="1"/>
  <c r="BA54"/>
  <c r="BB54" s="1"/>
  <c r="BC54"/>
  <c r="BD54" s="1"/>
  <c r="BE54"/>
  <c r="BF54" s="1"/>
  <c r="BG54"/>
  <c r="BH54" s="1"/>
  <c r="BI54"/>
  <c r="BJ54" s="1"/>
  <c r="BK54"/>
  <c r="BL54" s="1"/>
  <c r="AU55"/>
  <c r="AV55" s="1"/>
  <c r="AW55"/>
  <c r="AX55" s="1"/>
  <c r="AY55"/>
  <c r="AZ55" s="1"/>
  <c r="BA55"/>
  <c r="BB55" s="1"/>
  <c r="BC55"/>
  <c r="BD55" s="1"/>
  <c r="BE55"/>
  <c r="BF55" s="1"/>
  <c r="BG55"/>
  <c r="BH55" s="1"/>
  <c r="BI55"/>
  <c r="BJ55" s="1"/>
  <c r="BK55"/>
  <c r="BL55" s="1"/>
  <c r="BA56"/>
  <c r="BB56" s="1"/>
  <c r="BI56"/>
  <c r="BJ56" s="1"/>
  <c r="AI65" i="1"/>
  <c r="AI63"/>
  <c r="AK65"/>
  <c r="AK63"/>
  <c r="AM65"/>
  <c r="AO65"/>
  <c r="AO63"/>
  <c r="AQ65"/>
  <c r="AQ63"/>
  <c r="AS67"/>
  <c r="AS70" s="1"/>
  <c r="AS71" s="1"/>
  <c r="AS65"/>
  <c r="AS63"/>
  <c r="AU67"/>
  <c r="AU70" s="1"/>
  <c r="AU71" s="1"/>
  <c r="AU65"/>
  <c r="AU63"/>
  <c r="AW67"/>
  <c r="AW70" s="1"/>
  <c r="AW71" s="1"/>
  <c r="AW65"/>
  <c r="AW63"/>
  <c r="AY67"/>
  <c r="AY70" s="1"/>
  <c r="AY71" s="1"/>
  <c r="AY65"/>
  <c r="AY63"/>
  <c r="BA67"/>
  <c r="BA70" s="1"/>
  <c r="BA71" s="1"/>
  <c r="BA65"/>
  <c r="BA63"/>
  <c r="BC67"/>
  <c r="BC70" s="1"/>
  <c r="BC71" s="1"/>
  <c r="BC65"/>
  <c r="BC63"/>
  <c r="BE67"/>
  <c r="BE70" s="1"/>
  <c r="BE71" s="1"/>
  <c r="BE65"/>
  <c r="BE63"/>
  <c r="BG67"/>
  <c r="BG70" s="1"/>
  <c r="BG71" s="1"/>
  <c r="BG65"/>
  <c r="BG63"/>
  <c r="BI67"/>
  <c r="BI70" s="1"/>
  <c r="BI71" s="1"/>
  <c r="BI65"/>
  <c r="BI63"/>
  <c r="BK67"/>
  <c r="BK70" s="1"/>
  <c r="BK71" s="1"/>
  <c r="BK65"/>
  <c r="BK63"/>
  <c r="BR16" i="7"/>
  <c r="U15" i="4" s="1"/>
  <c r="BR15" i="7"/>
  <c r="U14" i="4" s="1"/>
  <c r="BR14" i="7"/>
  <c r="U13" i="4" s="1"/>
  <c r="BR13" i="7"/>
  <c r="U12" i="4" s="1"/>
  <c r="BS16" i="7"/>
  <c r="V15" i="4" s="1"/>
  <c r="BS15" i="7"/>
  <c r="V14" i="4" s="1"/>
  <c r="BS14" i="7"/>
  <c r="V13" i="4" s="1"/>
  <c r="BS13" i="7"/>
  <c r="V12" i="4" s="1"/>
  <c r="BT16" i="7"/>
  <c r="W15" i="4" s="1"/>
  <c r="BT15" i="7"/>
  <c r="W14" i="4" s="1"/>
  <c r="BT14" i="7"/>
  <c r="W13" i="4" s="1"/>
  <c r="BT13" i="7"/>
  <c r="W12" i="4" s="1"/>
  <c r="BU16" i="7"/>
  <c r="X15" i="4" s="1"/>
  <c r="BU15" i="7"/>
  <c r="X14" i="4" s="1"/>
  <c r="BU14" i="7"/>
  <c r="X13" i="4" s="1"/>
  <c r="BU13" i="7"/>
  <c r="X12" i="4" s="1"/>
  <c r="BV16" i="7"/>
  <c r="Y15" i="4" s="1"/>
  <c r="BV15" i="7"/>
  <c r="Y14" i="4" s="1"/>
  <c r="BV14" i="7"/>
  <c r="Y13" i="4" s="1"/>
  <c r="BV13" i="7"/>
  <c r="Y12" i="4" s="1"/>
  <c r="BW16" i="7"/>
  <c r="Z15" i="4" s="1"/>
  <c r="BW15" i="7"/>
  <c r="Z14" i="4" s="1"/>
  <c r="BW14" i="7"/>
  <c r="Z13" i="4" s="1"/>
  <c r="BW13" i="7"/>
  <c r="Z12" i="4" s="1"/>
  <c r="BX16" i="7"/>
  <c r="AA15" i="4" s="1"/>
  <c r="BX15" i="7"/>
  <c r="AA14" i="4" s="1"/>
  <c r="BX14" i="7"/>
  <c r="AA13" i="4" s="1"/>
  <c r="BX13" i="7"/>
  <c r="AA12" i="4" s="1"/>
  <c r="BY16" i="7"/>
  <c r="AB15" i="4" s="1"/>
  <c r="BY15" i="7"/>
  <c r="AB14" i="4" s="1"/>
  <c r="BY14" i="7"/>
  <c r="AB13" i="4" s="1"/>
  <c r="BY13" i="7"/>
  <c r="AB12" i="4" s="1"/>
  <c r="BZ16" i="7"/>
  <c r="AC15" i="4" s="1"/>
  <c r="BZ15" i="7"/>
  <c r="AC14" i="4" s="1"/>
  <c r="BZ14" i="7"/>
  <c r="AC13" i="4" s="1"/>
  <c r="BZ13" i="7"/>
  <c r="AC12" i="4" s="1"/>
  <c r="CA16" i="7"/>
  <c r="AD15" i="4" s="1"/>
  <c r="CA15" i="7"/>
  <c r="AD14" i="4" s="1"/>
  <c r="CA14" i="7"/>
  <c r="AD13" i="4" s="1"/>
  <c r="CA13" i="7"/>
  <c r="AD12" i="4" s="1"/>
  <c r="CB16" i="7"/>
  <c r="AE15" i="4" s="1"/>
  <c r="CB15" i="7"/>
  <c r="AE14" i="4" s="1"/>
  <c r="CB14" i="7"/>
  <c r="AE13" i="4" s="1"/>
  <c r="CB13" i="7"/>
  <c r="AE12" i="4" s="1"/>
  <c r="CC16" i="7"/>
  <c r="AF15" i="4" s="1"/>
  <c r="CC15" i="7"/>
  <c r="AF14" i="4" s="1"/>
  <c r="CC14" i="7"/>
  <c r="AF13" i="4" s="1"/>
  <c r="CC13" i="7"/>
  <c r="AF12" i="4" s="1"/>
  <c r="CD16" i="7"/>
  <c r="AG15" i="4" s="1"/>
  <c r="CD15" i="7"/>
  <c r="AG14" i="4" s="1"/>
  <c r="CD14" i="7"/>
  <c r="AG13" i="4" s="1"/>
  <c r="CD13" i="7"/>
  <c r="AG12" i="4" s="1"/>
  <c r="CE16" i="7"/>
  <c r="AH15" i="4" s="1"/>
  <c r="CE15" i="7"/>
  <c r="AH14" i="4" s="1"/>
  <c r="CE14" i="7"/>
  <c r="AH13" i="4" s="1"/>
  <c r="CE13" i="7"/>
  <c r="AH12" i="4" s="1"/>
  <c r="CF16" i="7"/>
  <c r="AI15" i="4" s="1"/>
  <c r="CF15" i="7"/>
  <c r="AI14" i="4" s="1"/>
  <c r="CF14" i="7"/>
  <c r="AI13" i="4" s="1"/>
  <c r="CF13" i="7"/>
  <c r="AI12" i="4" s="1"/>
  <c r="CG16" i="7"/>
  <c r="AJ15" i="4" s="1"/>
  <c r="CG15" i="7"/>
  <c r="AJ14" i="4" s="1"/>
  <c r="CG14" i="7"/>
  <c r="AJ13" i="4" s="1"/>
  <c r="CG13" i="7"/>
  <c r="AJ12" i="4" s="1"/>
  <c r="BL60" i="1"/>
  <c r="CH16" i="7"/>
  <c r="AK15" i="4" s="1"/>
  <c r="CH15" i="7"/>
  <c r="AK14" i="4" s="1"/>
  <c r="CH14" i="7"/>
  <c r="AK13" i="4" s="1"/>
  <c r="CH13" i="7"/>
  <c r="AK12" i="4" s="1"/>
  <c r="BN60" i="1"/>
  <c r="CI16" i="7"/>
  <c r="AL15" i="4" s="1"/>
  <c r="CI15" i="7"/>
  <c r="AL14" i="4" s="1"/>
  <c r="CI14" i="7"/>
  <c r="AL13" i="4" s="1"/>
  <c r="CI13" i="7"/>
  <c r="AL12" i="4" s="1"/>
  <c r="BP60" i="1"/>
  <c r="CJ16" i="7"/>
  <c r="AM15" i="4" s="1"/>
  <c r="CJ15" i="7"/>
  <c r="AM14" i="4" s="1"/>
  <c r="CJ14" i="7"/>
  <c r="AM13" i="4" s="1"/>
  <c r="CJ13" i="7"/>
  <c r="AM12" i="4" s="1"/>
  <c r="BR60" i="1"/>
  <c r="CK16" i="7"/>
  <c r="AN15" i="4" s="1"/>
  <c r="CK15" i="7"/>
  <c r="AN14" i="4" s="1"/>
  <c r="CK14" i="7"/>
  <c r="AN13" i="4" s="1"/>
  <c r="CK13" i="7"/>
  <c r="AN12" i="4" s="1"/>
  <c r="BT60" i="1"/>
  <c r="CL16" i="7"/>
  <c r="AO15" i="4" s="1"/>
  <c r="CL15" i="7"/>
  <c r="AO14" i="4" s="1"/>
  <c r="CL14" i="7"/>
  <c r="AO13" i="4" s="1"/>
  <c r="CL13" i="7"/>
  <c r="AO12" i="4" s="1"/>
  <c r="BV60" i="1"/>
  <c r="CM16" i="7"/>
  <c r="AP15" i="4" s="1"/>
  <c r="CM15" i="7"/>
  <c r="AP14" i="4" s="1"/>
  <c r="CM14" i="7"/>
  <c r="AP13" i="4" s="1"/>
  <c r="CM13" i="7"/>
  <c r="AP12" i="4" s="1"/>
  <c r="BX60" i="1"/>
  <c r="CN16" i="7"/>
  <c r="AQ15" i="4" s="1"/>
  <c r="CN15" i="7"/>
  <c r="AQ14" i="4" s="1"/>
  <c r="CN14" i="7"/>
  <c r="AQ13" i="4" s="1"/>
  <c r="CN13" i="7"/>
  <c r="AQ12" i="4" s="1"/>
  <c r="BZ60" i="1"/>
  <c r="CO16" i="7"/>
  <c r="AR15" i="4" s="1"/>
  <c r="CO15" i="7"/>
  <c r="AR14" i="4" s="1"/>
  <c r="CO14" i="7"/>
  <c r="AR13" i="4" s="1"/>
  <c r="CO13" i="7"/>
  <c r="AR12" i="4" s="1"/>
  <c r="CB60" i="1"/>
  <c r="CP16" i="7"/>
  <c r="AS15" i="4" s="1"/>
  <c r="CP15" i="7"/>
  <c r="AS14" i="4" s="1"/>
  <c r="CP14" i="7"/>
  <c r="AS13" i="4" s="1"/>
  <c r="CP13" i="7"/>
  <c r="AS12" i="4" s="1"/>
  <c r="CD60" i="1"/>
  <c r="BM67"/>
  <c r="BM70" s="1"/>
  <c r="BM71" s="1"/>
  <c r="BM65"/>
  <c r="BO67"/>
  <c r="BO70" s="1"/>
  <c r="BO71" s="1"/>
  <c r="BO65"/>
  <c r="BQ67"/>
  <c r="BQ70" s="1"/>
  <c r="BQ71" s="1"/>
  <c r="BQ65"/>
  <c r="BS67"/>
  <c r="BS70" s="1"/>
  <c r="BS71" s="1"/>
  <c r="BS65"/>
  <c r="BU67"/>
  <c r="BU70" s="1"/>
  <c r="BU71" s="1"/>
  <c r="BU65"/>
  <c r="BW67"/>
  <c r="BW70" s="1"/>
  <c r="BW71" s="1"/>
  <c r="BW65"/>
  <c r="BY67"/>
  <c r="BY70" s="1"/>
  <c r="BY71" s="1"/>
  <c r="BY65"/>
  <c r="CA67"/>
  <c r="CA70" s="1"/>
  <c r="CA71" s="1"/>
  <c r="CA65"/>
  <c r="CC67"/>
  <c r="CC70" s="1"/>
  <c r="CC71" s="1"/>
  <c r="CC65"/>
  <c r="CE67"/>
  <c r="CE70" s="1"/>
  <c r="CE71" s="1"/>
  <c r="CE65"/>
  <c r="BC16" i="7"/>
  <c r="F15" i="4" s="1"/>
  <c r="BC15" i="7"/>
  <c r="F14" i="4" s="1"/>
  <c r="BC14" i="7"/>
  <c r="F13" i="4" s="1"/>
  <c r="BD16" i="7"/>
  <c r="G15" i="4" s="1"/>
  <c r="BD15" i="7"/>
  <c r="G14" i="4" s="1"/>
  <c r="BD14" i="7"/>
  <c r="G13" i="4" s="1"/>
  <c r="BE16" i="7"/>
  <c r="H15" i="4" s="1"/>
  <c r="BE15" i="7"/>
  <c r="H14" i="4" s="1"/>
  <c r="BE14" i="7"/>
  <c r="H13" i="4" s="1"/>
  <c r="BF16" i="7"/>
  <c r="I15" i="4" s="1"/>
  <c r="BF15" i="7"/>
  <c r="I14" i="4" s="1"/>
  <c r="BF14" i="7"/>
  <c r="I13" i="4" s="1"/>
  <c r="BG16" i="7"/>
  <c r="J15" i="4" s="1"/>
  <c r="BG15" i="7"/>
  <c r="J14" i="4" s="1"/>
  <c r="BG14" i="7"/>
  <c r="J13" i="4" s="1"/>
  <c r="BH16" i="7"/>
  <c r="K15" i="4" s="1"/>
  <c r="BH15" i="7"/>
  <c r="K14" i="4" s="1"/>
  <c r="BH14" i="7"/>
  <c r="K13" i="4" s="1"/>
  <c r="BH13" i="7"/>
  <c r="K12" i="4" s="1"/>
  <c r="BI16" i="7"/>
  <c r="L15" i="4" s="1"/>
  <c r="BI15" i="7"/>
  <c r="L14" i="4" s="1"/>
  <c r="BI14" i="7"/>
  <c r="L13" i="4" s="1"/>
  <c r="BI13" i="7"/>
  <c r="L12" i="4" s="1"/>
  <c r="BJ16" i="7"/>
  <c r="M15" i="4" s="1"/>
  <c r="BJ15" i="7"/>
  <c r="M14" i="4" s="1"/>
  <c r="BJ14" i="7"/>
  <c r="M13" i="4" s="1"/>
  <c r="BJ13" i="7"/>
  <c r="M12" i="4" s="1"/>
  <c r="BK16" i="7"/>
  <c r="N15" i="4" s="1"/>
  <c r="BK15" i="7"/>
  <c r="N14" i="4" s="1"/>
  <c r="BK14" i="7"/>
  <c r="N13" i="4" s="1"/>
  <c r="BK13" i="7"/>
  <c r="N12" i="4" s="1"/>
  <c r="BL16" i="7"/>
  <c r="O15" i="4" s="1"/>
  <c r="BL15" i="7"/>
  <c r="O14" i="4" s="1"/>
  <c r="BL14" i="7"/>
  <c r="O13" i="4" s="1"/>
  <c r="BL13" i="7"/>
  <c r="O12" i="4" s="1"/>
  <c r="BM16" i="7"/>
  <c r="P15" i="4" s="1"/>
  <c r="BM15" i="7"/>
  <c r="P14" i="4" s="1"/>
  <c r="BM14" i="7"/>
  <c r="P13" i="4" s="1"/>
  <c r="BM13" i="7"/>
  <c r="P12" i="4" s="1"/>
  <c r="BN16" i="7"/>
  <c r="Q15" i="4" s="1"/>
  <c r="BN15" i="7"/>
  <c r="Q14" i="4" s="1"/>
  <c r="BN14" i="7"/>
  <c r="Q13" i="4" s="1"/>
  <c r="BN13" i="7"/>
  <c r="Q12" i="4" s="1"/>
  <c r="BO16" i="7"/>
  <c r="R15" i="4" s="1"/>
  <c r="BO15" i="7"/>
  <c r="R14" i="4" s="1"/>
  <c r="BO14" i="7"/>
  <c r="R13" i="4" s="1"/>
  <c r="BO13" i="7"/>
  <c r="R12" i="4" s="1"/>
  <c r="BP16" i="7"/>
  <c r="S15" i="4" s="1"/>
  <c r="BP15" i="7"/>
  <c r="S14" i="4" s="1"/>
  <c r="BP14" i="7"/>
  <c r="S13" i="4" s="1"/>
  <c r="BP13" i="7"/>
  <c r="S12" i="4" s="1"/>
  <c r="BQ16" i="7"/>
  <c r="T15" i="4" s="1"/>
  <c r="BQ15" i="7"/>
  <c r="T14" i="4" s="1"/>
  <c r="BQ14" i="7"/>
  <c r="T13" i="4" s="1"/>
  <c r="BQ13" i="7"/>
  <c r="T12" i="4" s="1"/>
  <c r="BM63" i="1"/>
  <c r="BO63"/>
  <c r="BQ63"/>
  <c r="BS63"/>
  <c r="BU63"/>
  <c r="BW63"/>
  <c r="BY63"/>
  <c r="CA63"/>
  <c r="CC63"/>
  <c r="CE63"/>
  <c r="AH60"/>
  <c r="AJ60"/>
  <c r="AL60"/>
  <c r="AN60"/>
  <c r="AP60"/>
  <c r="AR60"/>
  <c r="AT60"/>
  <c r="AV60"/>
  <c r="AX60"/>
  <c r="AZ60"/>
  <c r="BB60"/>
  <c r="BD60"/>
  <c r="BF60"/>
  <c r="BH60"/>
  <c r="BJ60"/>
  <c r="CD4" i="3"/>
  <c r="CD14" s="1"/>
  <c r="F61" i="2" l="1"/>
  <c r="F58"/>
  <c r="F62"/>
  <c r="AT35" i="4"/>
  <c r="BM35" s="1"/>
  <c r="BN35" s="1"/>
  <c r="W63" i="1"/>
  <c r="AT45" i="4"/>
  <c r="BM45" s="1"/>
  <c r="BN45" s="1"/>
  <c r="F45" i="2"/>
  <c r="F37"/>
  <c r="W65" i="1"/>
  <c r="F59" i="2"/>
  <c r="U67" i="1"/>
  <c r="U70" s="1"/>
  <c r="U71" s="1"/>
  <c r="S67"/>
  <c r="S70" s="1"/>
  <c r="S71" s="1"/>
  <c r="AU37" i="4"/>
  <c r="AV37" s="1"/>
  <c r="F47" i="2"/>
  <c r="AU36" i="4"/>
  <c r="AV36" s="1"/>
  <c r="BA34" i="7"/>
  <c r="CG35" i="1" s="1"/>
  <c r="CF35"/>
  <c r="BA16" i="7"/>
  <c r="CG17" i="1" s="1"/>
  <c r="AY38" i="4"/>
  <c r="AZ38" s="1"/>
  <c r="BG38"/>
  <c r="BH38" s="1"/>
  <c r="BI38"/>
  <c r="BJ38" s="1"/>
  <c r="BA38"/>
  <c r="BB38" s="1"/>
  <c r="BA39" i="7"/>
  <c r="CG40" i="1" s="1"/>
  <c r="CF40"/>
  <c r="BK38" i="4"/>
  <c r="BL38" s="1"/>
  <c r="BC38"/>
  <c r="BD38" s="1"/>
  <c r="AU38"/>
  <c r="AV38" s="1"/>
  <c r="BE38"/>
  <c r="BF38" s="1"/>
  <c r="AW38"/>
  <c r="AX38" s="1"/>
  <c r="BA30" i="7"/>
  <c r="CG31" i="1" s="1"/>
  <c r="CF31"/>
  <c r="BC43" i="4"/>
  <c r="BD43" s="1"/>
  <c r="BK43"/>
  <c r="BL43" s="1"/>
  <c r="BA44" i="7"/>
  <c r="CG45" i="1" s="1"/>
  <c r="CF45"/>
  <c r="BE43" i="4"/>
  <c r="BF43" s="1"/>
  <c r="AW43"/>
  <c r="AX43" s="1"/>
  <c r="BG43"/>
  <c r="BH43" s="1"/>
  <c r="AY43"/>
  <c r="AZ43" s="1"/>
  <c r="BI43"/>
  <c r="BJ43" s="1"/>
  <c r="BA43"/>
  <c r="BB43" s="1"/>
  <c r="BA18" i="7"/>
  <c r="CG19" i="1" s="1"/>
  <c r="CF19"/>
  <c r="BA28" i="7"/>
  <c r="CG29" i="1" s="1"/>
  <c r="CF29"/>
  <c r="CF20"/>
  <c r="BA19" i="7"/>
  <c r="CG20" i="1" s="1"/>
  <c r="BA36" i="7"/>
  <c r="CG37" i="1" s="1"/>
  <c r="CF37"/>
  <c r="BA27" i="7"/>
  <c r="CG28" i="1" s="1"/>
  <c r="CF28"/>
  <c r="BA33" i="7"/>
  <c r="CG34" i="1" s="1"/>
  <c r="CF34"/>
  <c r="CF33"/>
  <c r="BA32" i="7"/>
  <c r="CG33" i="1" s="1"/>
  <c r="BC40" i="4"/>
  <c r="BD40" s="1"/>
  <c r="AU40"/>
  <c r="AV40" s="1"/>
  <c r="Y67" i="1"/>
  <c r="Y70" s="1"/>
  <c r="Y71" s="1"/>
  <c r="AG67"/>
  <c r="AG70" s="1"/>
  <c r="AG71" s="1"/>
  <c r="BA41" i="7"/>
  <c r="CG42" i="1" s="1"/>
  <c r="CF42"/>
  <c r="BK40" i="4"/>
  <c r="BL40" s="1"/>
  <c r="BA21" i="7"/>
  <c r="CG22" i="1" s="1"/>
  <c r="CF22"/>
  <c r="BA17" i="7"/>
  <c r="CG18" i="1" s="1"/>
  <c r="O65"/>
  <c r="AM63"/>
  <c r="AM67" s="1"/>
  <c r="AM70" s="1"/>
  <c r="AM71" s="1"/>
  <c r="CF27"/>
  <c r="BA26" i="7"/>
  <c r="CG27" i="1" s="1"/>
  <c r="BA22" i="7"/>
  <c r="CG23" i="1" s="1"/>
  <c r="CF23"/>
  <c r="Q67"/>
  <c r="Q70" s="1"/>
  <c r="Q71" s="1"/>
  <c r="BI45" i="4"/>
  <c r="BJ45" s="1"/>
  <c r="CF47" i="1"/>
  <c r="BA46" i="7"/>
  <c r="CG47" i="1" s="1"/>
  <c r="BE45" i="4"/>
  <c r="BF45" s="1"/>
  <c r="AW45"/>
  <c r="AX45" s="1"/>
  <c r="BG45"/>
  <c r="BH45" s="1"/>
  <c r="AY45"/>
  <c r="AZ45" s="1"/>
  <c r="BA35" i="7"/>
  <c r="CG36" i="1" s="1"/>
  <c r="CF36"/>
  <c r="BA20" i="7"/>
  <c r="CG21" i="1" s="1"/>
  <c r="CF21"/>
  <c r="BA23" i="7"/>
  <c r="CG24" i="1" s="1"/>
  <c r="CF24"/>
  <c r="BA31" i="7"/>
  <c r="CG32" i="1" s="1"/>
  <c r="CF32"/>
  <c r="BA25" i="7"/>
  <c r="CG26" i="1" s="1"/>
  <c r="CF26"/>
  <c r="BA44" i="4"/>
  <c r="BB44" s="1"/>
  <c r="CF46" i="1"/>
  <c r="BA45" i="7"/>
  <c r="CG46" i="1" s="1"/>
  <c r="AU44" i="4"/>
  <c r="AV44" s="1"/>
  <c r="BI44"/>
  <c r="BJ44" s="1"/>
  <c r="BG42"/>
  <c r="BH42" s="1"/>
  <c r="AY42"/>
  <c r="AZ42" s="1"/>
  <c r="BE42"/>
  <c r="BF42" s="1"/>
  <c r="CF44" i="1"/>
  <c r="BA43" i="7"/>
  <c r="CG44" i="1" s="1"/>
  <c r="BI42" i="4"/>
  <c r="BJ42" s="1"/>
  <c r="BA42"/>
  <c r="BB42" s="1"/>
  <c r="BK42"/>
  <c r="BL42" s="1"/>
  <c r="BC42"/>
  <c r="BD42" s="1"/>
  <c r="AU42"/>
  <c r="AV42" s="1"/>
  <c r="AW42"/>
  <c r="AX42" s="1"/>
  <c r="BA24" i="7"/>
  <c r="CG25" i="1" s="1"/>
  <c r="CF25"/>
  <c r="BK37" i="4"/>
  <c r="BL37" s="1"/>
  <c r="BC37"/>
  <c r="BD37" s="1"/>
  <c r="BG37"/>
  <c r="BH37" s="1"/>
  <c r="AY37"/>
  <c r="AZ37" s="1"/>
  <c r="BI37"/>
  <c r="BJ37" s="1"/>
  <c r="BA37"/>
  <c r="BB37" s="1"/>
  <c r="CF39" i="1"/>
  <c r="BA38" i="7"/>
  <c r="CG39" i="1" s="1"/>
  <c r="BE37" i="4"/>
  <c r="BF37" s="1"/>
  <c r="AW37"/>
  <c r="AX37" s="1"/>
  <c r="BI39"/>
  <c r="BJ39" s="1"/>
  <c r="BA39"/>
  <c r="BB39" s="1"/>
  <c r="W67" i="1"/>
  <c r="W70" s="1"/>
  <c r="W71" s="1"/>
  <c r="BK39" i="4"/>
  <c r="BL39" s="1"/>
  <c r="BC39"/>
  <c r="BD39" s="1"/>
  <c r="AU39"/>
  <c r="AV39" s="1"/>
  <c r="BE39"/>
  <c r="BF39" s="1"/>
  <c r="AW39"/>
  <c r="AX39" s="1"/>
  <c r="CF41" i="1"/>
  <c r="BA40" i="7"/>
  <c r="CG41" i="1" s="1"/>
  <c r="BG39" i="4"/>
  <c r="BH39" s="1"/>
  <c r="AY39"/>
  <c r="AZ39" s="1"/>
  <c r="BC41"/>
  <c r="BD41" s="1"/>
  <c r="BG41"/>
  <c r="BH41" s="1"/>
  <c r="BK41"/>
  <c r="BL41" s="1"/>
  <c r="AU41"/>
  <c r="AV41" s="1"/>
  <c r="AY41"/>
  <c r="AZ41" s="1"/>
  <c r="AI67" i="1"/>
  <c r="AI70" s="1"/>
  <c r="AI71" s="1"/>
  <c r="BI41" i="4"/>
  <c r="BJ41" s="1"/>
  <c r="BA41"/>
  <c r="BB41" s="1"/>
  <c r="AA67" i="1"/>
  <c r="AA70" s="1"/>
  <c r="AA71" s="1"/>
  <c r="CF43"/>
  <c r="BA42" i="7"/>
  <c r="CG43" i="1" s="1"/>
  <c r="BE41" i="4"/>
  <c r="BF41" s="1"/>
  <c r="AW41"/>
  <c r="AX41" s="1"/>
  <c r="AE67" i="1"/>
  <c r="AE70" s="1"/>
  <c r="AE71" s="1"/>
  <c r="O63"/>
  <c r="F46" i="2"/>
  <c r="CF30" i="1"/>
  <c r="BA29" i="7"/>
  <c r="CG30" i="1" s="1"/>
  <c r="BK52" i="4"/>
  <c r="BL52" s="1"/>
  <c r="BC52"/>
  <c r="BD52" s="1"/>
  <c r="AU52"/>
  <c r="AV52" s="1"/>
  <c r="BK48"/>
  <c r="BL48" s="1"/>
  <c r="BC48"/>
  <c r="BD48" s="1"/>
  <c r="AU48"/>
  <c r="AV48" s="1"/>
  <c r="AW44"/>
  <c r="AX44" s="1"/>
  <c r="BE40"/>
  <c r="BF40" s="1"/>
  <c r="AW40"/>
  <c r="AX40" s="1"/>
  <c r="AY44"/>
  <c r="AZ44" s="1"/>
  <c r="BG44"/>
  <c r="BH44" s="1"/>
  <c r="BK56"/>
  <c r="BL56" s="1"/>
  <c r="BC56"/>
  <c r="BD56" s="1"/>
  <c r="AU56"/>
  <c r="AV56" s="1"/>
  <c r="BE56"/>
  <c r="BF56" s="1"/>
  <c r="AW56"/>
  <c r="AX56" s="1"/>
  <c r="BE52"/>
  <c r="BF52" s="1"/>
  <c r="AW52"/>
  <c r="AX52" s="1"/>
  <c r="BE48"/>
  <c r="BF48" s="1"/>
  <c r="AW48"/>
  <c r="AX48" s="1"/>
  <c r="BG40"/>
  <c r="BH40" s="1"/>
  <c r="AY40"/>
  <c r="AZ40" s="1"/>
  <c r="BE44"/>
  <c r="BF44" s="1"/>
  <c r="BM44"/>
  <c r="BN44" s="1"/>
  <c r="BG56"/>
  <c r="BH56" s="1"/>
  <c r="AY56"/>
  <c r="AZ56" s="1"/>
  <c r="BG52"/>
  <c r="BH52" s="1"/>
  <c r="AY52"/>
  <c r="AZ52" s="1"/>
  <c r="BG48"/>
  <c r="BH48" s="1"/>
  <c r="AY48"/>
  <c r="AZ48" s="1"/>
  <c r="BI40"/>
  <c r="BJ40" s="1"/>
  <c r="BA40"/>
  <c r="BB40" s="1"/>
  <c r="BC44"/>
  <c r="BD44" s="1"/>
  <c r="AK67" i="1"/>
  <c r="AK70" s="1"/>
  <c r="AK71" s="1"/>
  <c r="F30" i="2"/>
  <c r="BC36" i="4"/>
  <c r="BD36" s="1"/>
  <c r="BK36"/>
  <c r="BL36" s="1"/>
  <c r="AO67" i="1"/>
  <c r="AO70" s="1"/>
  <c r="AO71" s="1"/>
  <c r="BE36" i="4"/>
  <c r="BF36" s="1"/>
  <c r="AW36"/>
  <c r="AX36" s="1"/>
  <c r="BG36"/>
  <c r="BH36" s="1"/>
  <c r="AY36"/>
  <c r="AZ36" s="1"/>
  <c r="CF38" i="1"/>
  <c r="BA37" i="7"/>
  <c r="CG38" i="1" s="1"/>
  <c r="AQ67"/>
  <c r="AQ70" s="1"/>
  <c r="AQ71" s="1"/>
  <c r="BI36" i="4"/>
  <c r="BJ36" s="1"/>
  <c r="BA36"/>
  <c r="BB36" s="1"/>
  <c r="B78" i="2"/>
  <c r="BC35" i="4"/>
  <c r="BD35" s="1"/>
  <c r="BG35"/>
  <c r="BH35" s="1"/>
  <c r="F32" i="2"/>
  <c r="F31"/>
  <c r="F15" i="6"/>
  <c r="CH17" i="1"/>
  <c r="BA13" i="7"/>
  <c r="CG14" i="1" s="1"/>
  <c r="CF14"/>
  <c r="BA14" i="7"/>
  <c r="CG15" i="1" s="1"/>
  <c r="D10"/>
  <c r="CF16"/>
  <c r="BA15" i="7"/>
  <c r="CG16" i="1" s="1"/>
  <c r="F16" i="6"/>
  <c r="CH18" i="1"/>
  <c r="F33" i="2"/>
  <c r="R62" i="1"/>
  <c r="R64"/>
  <c r="K65"/>
  <c r="K63"/>
  <c r="AF64"/>
  <c r="AF62"/>
  <c r="L62"/>
  <c r="L64"/>
  <c r="V64"/>
  <c r="V62"/>
  <c r="G63"/>
  <c r="G65"/>
  <c r="H64"/>
  <c r="H62"/>
  <c r="F62"/>
  <c r="F64"/>
  <c r="D62"/>
  <c r="D64"/>
  <c r="J62"/>
  <c r="J64"/>
  <c r="E63"/>
  <c r="E65"/>
  <c r="T62"/>
  <c r="T64"/>
  <c r="AB62"/>
  <c r="AB64"/>
  <c r="AD62"/>
  <c r="AD64"/>
  <c r="N64"/>
  <c r="N62"/>
  <c r="I65"/>
  <c r="I63"/>
  <c r="M63"/>
  <c r="M65"/>
  <c r="X64"/>
  <c r="X62"/>
  <c r="P64"/>
  <c r="P62"/>
  <c r="Z62"/>
  <c r="Z64"/>
  <c r="AT12" i="4"/>
  <c r="BM12" s="1"/>
  <c r="BN12" s="1"/>
  <c r="AT34"/>
  <c r="AT33"/>
  <c r="AT32"/>
  <c r="AT31"/>
  <c r="AT30"/>
  <c r="AT29"/>
  <c r="AT28"/>
  <c r="AT27"/>
  <c r="AT26"/>
  <c r="AT25"/>
  <c r="AT24"/>
  <c r="AT23"/>
  <c r="AT22"/>
  <c r="AT21"/>
  <c r="AT20"/>
  <c r="AT19"/>
  <c r="AT18"/>
  <c r="AT17"/>
  <c r="AT16"/>
  <c r="AT15"/>
  <c r="AT14"/>
  <c r="AT13"/>
  <c r="BO55"/>
  <c r="BO54"/>
  <c r="BO53"/>
  <c r="BO51"/>
  <c r="BO50"/>
  <c r="BO49"/>
  <c r="BO47"/>
  <c r="BO46"/>
  <c r="BJ66" i="1"/>
  <c r="BJ68" s="1"/>
  <c r="BJ69" s="1"/>
  <c r="BJ64"/>
  <c r="BJ62"/>
  <c r="BH66"/>
  <c r="BH68" s="1"/>
  <c r="BH69" s="1"/>
  <c r="BH64"/>
  <c r="BH62"/>
  <c r="BF66"/>
  <c r="BF68" s="1"/>
  <c r="BF69" s="1"/>
  <c r="BF64"/>
  <c r="BF62"/>
  <c r="BD66"/>
  <c r="BD68" s="1"/>
  <c r="BD69" s="1"/>
  <c r="BD64"/>
  <c r="BD62"/>
  <c r="BB66"/>
  <c r="BB68" s="1"/>
  <c r="BB69" s="1"/>
  <c r="BB64"/>
  <c r="BB62"/>
  <c r="AZ66"/>
  <c r="AZ68" s="1"/>
  <c r="AZ69" s="1"/>
  <c r="AZ64"/>
  <c r="AZ62"/>
  <c r="AX66"/>
  <c r="AX68" s="1"/>
  <c r="AX69" s="1"/>
  <c r="AX64"/>
  <c r="AX62"/>
  <c r="AV66"/>
  <c r="AV68" s="1"/>
  <c r="AV69" s="1"/>
  <c r="AV64"/>
  <c r="AV62"/>
  <c r="AT66"/>
  <c r="AT68" s="1"/>
  <c r="AT69" s="1"/>
  <c r="AT64"/>
  <c r="AT62"/>
  <c r="AR66"/>
  <c r="AR68" s="1"/>
  <c r="AR69" s="1"/>
  <c r="AR64"/>
  <c r="AR62"/>
  <c r="AP64"/>
  <c r="AP62"/>
  <c r="AN64"/>
  <c r="AN62"/>
  <c r="AL64"/>
  <c r="AL62"/>
  <c r="AJ64"/>
  <c r="AJ62"/>
  <c r="AH64"/>
  <c r="AH62"/>
  <c r="CD66"/>
  <c r="CD68" s="1"/>
  <c r="CD69" s="1"/>
  <c r="CD64"/>
  <c r="CD62"/>
  <c r="CB66"/>
  <c r="CB68" s="1"/>
  <c r="CB69" s="1"/>
  <c r="CB64"/>
  <c r="CB62"/>
  <c r="BZ66"/>
  <c r="BZ68" s="1"/>
  <c r="BZ69" s="1"/>
  <c r="BZ64"/>
  <c r="BZ62"/>
  <c r="BX66"/>
  <c r="BX68" s="1"/>
  <c r="BX69" s="1"/>
  <c r="BX64"/>
  <c r="BX62"/>
  <c r="BV66"/>
  <c r="BV68" s="1"/>
  <c r="BV69" s="1"/>
  <c r="BV64"/>
  <c r="BV62"/>
  <c r="BT66"/>
  <c r="BT68" s="1"/>
  <c r="BT69" s="1"/>
  <c r="BT64"/>
  <c r="BT62"/>
  <c r="BR66"/>
  <c r="BR68" s="1"/>
  <c r="BR69" s="1"/>
  <c r="BR64"/>
  <c r="BR62"/>
  <c r="BP66"/>
  <c r="BP68" s="1"/>
  <c r="BP69" s="1"/>
  <c r="BP64"/>
  <c r="BP62"/>
  <c r="BN66"/>
  <c r="BN68" s="1"/>
  <c r="BN69" s="1"/>
  <c r="BN64"/>
  <c r="BN62"/>
  <c r="BL66"/>
  <c r="BL68" s="1"/>
  <c r="BL69" s="1"/>
  <c r="BL64"/>
  <c r="BL62"/>
  <c r="BA45" i="4" l="1"/>
  <c r="BB45" s="1"/>
  <c r="BK45"/>
  <c r="BL45" s="1"/>
  <c r="BC45"/>
  <c r="BD45" s="1"/>
  <c r="BE35"/>
  <c r="BF35" s="1"/>
  <c r="AW35"/>
  <c r="AX35" s="1"/>
  <c r="BK35"/>
  <c r="BL35" s="1"/>
  <c r="AY35"/>
  <c r="AZ35" s="1"/>
  <c r="AU35"/>
  <c r="AV35" s="1"/>
  <c r="BA35"/>
  <c r="BB35" s="1"/>
  <c r="BI35"/>
  <c r="BJ35" s="1"/>
  <c r="AU45"/>
  <c r="AV45" s="1"/>
  <c r="BO45" s="1"/>
  <c r="BO39"/>
  <c r="BO43"/>
  <c r="BO38"/>
  <c r="BO52"/>
  <c r="BO56"/>
  <c r="BO48"/>
  <c r="BO40"/>
  <c r="F33" i="6"/>
  <c r="CH35" i="1"/>
  <c r="F38" i="6"/>
  <c r="CH40" i="1"/>
  <c r="F29" i="6"/>
  <c r="CH31" i="1"/>
  <c r="F43" i="6"/>
  <c r="CH45" i="1"/>
  <c r="F17" i="6"/>
  <c r="CH19" i="1"/>
  <c r="F27" i="6"/>
  <c r="CH29" i="1"/>
  <c r="F18" i="6"/>
  <c r="CH20" i="1"/>
  <c r="F35" i="6"/>
  <c r="CH37" i="1"/>
  <c r="F26" i="6"/>
  <c r="CH28" i="1"/>
  <c r="F32" i="6"/>
  <c r="CH34" i="1"/>
  <c r="F31" i="6"/>
  <c r="CH33" i="1"/>
  <c r="O67"/>
  <c r="O70" s="1"/>
  <c r="O71" s="1"/>
  <c r="F40" i="6"/>
  <c r="CH42" i="1"/>
  <c r="F20" i="6"/>
  <c r="CH22" i="1"/>
  <c r="F25" i="6"/>
  <c r="CH27" i="1"/>
  <c r="F21" i="6"/>
  <c r="CH23" i="1"/>
  <c r="F45" i="6"/>
  <c r="CH47" i="1"/>
  <c r="F34" i="6"/>
  <c r="CH36" i="1"/>
  <c r="F19" i="6"/>
  <c r="CH21" i="1"/>
  <c r="F22" i="6"/>
  <c r="CH24" i="1"/>
  <c r="F30" i="6"/>
  <c r="CH32" i="1"/>
  <c r="F24" i="6"/>
  <c r="CH26" i="1"/>
  <c r="BO44" i="4"/>
  <c r="F44" i="6"/>
  <c r="CH46" i="1"/>
  <c r="BO42" i="4"/>
  <c r="F42" i="6"/>
  <c r="CH44" i="1"/>
  <c r="F23" i="6"/>
  <c r="CH25" i="1"/>
  <c r="BO37" i="4"/>
  <c r="F37" i="6"/>
  <c r="CH39" i="1"/>
  <c r="F39" i="6"/>
  <c r="CH41" i="1"/>
  <c r="BO41" i="4"/>
  <c r="F41" i="6"/>
  <c r="CH43" i="1"/>
  <c r="F28" i="6"/>
  <c r="CH30" i="1"/>
  <c r="AL66"/>
  <c r="AL68" s="1"/>
  <c r="AL69" s="1"/>
  <c r="AJ66"/>
  <c r="AJ68" s="1"/>
  <c r="AJ69" s="1"/>
  <c r="AN66"/>
  <c r="AN68" s="1"/>
  <c r="AN69" s="1"/>
  <c r="BO36" i="4"/>
  <c r="F36" i="6"/>
  <c r="CH38" i="1"/>
  <c r="M67"/>
  <c r="M70" s="1"/>
  <c r="M71" s="1"/>
  <c r="E67"/>
  <c r="E70" s="1"/>
  <c r="E71" s="1"/>
  <c r="D66"/>
  <c r="D68" s="1"/>
  <c r="D69" s="1"/>
  <c r="AH66"/>
  <c r="AH68" s="1"/>
  <c r="AH69" s="1"/>
  <c r="AP66"/>
  <c r="AP68" s="1"/>
  <c r="AP69" s="1"/>
  <c r="Z66"/>
  <c r="Z68" s="1"/>
  <c r="Z69" s="1"/>
  <c r="AD66"/>
  <c r="AD68" s="1"/>
  <c r="AD69" s="1"/>
  <c r="BI12" i="4"/>
  <c r="BJ12" s="1"/>
  <c r="AB66" i="1"/>
  <c r="AB68" s="1"/>
  <c r="AB69" s="1"/>
  <c r="BA12" i="4"/>
  <c r="BB12" s="1"/>
  <c r="BC12"/>
  <c r="BD12" s="1"/>
  <c r="BK12"/>
  <c r="BL12" s="1"/>
  <c r="AY12"/>
  <c r="AZ12" s="1"/>
  <c r="BG12"/>
  <c r="BH12" s="1"/>
  <c r="AU12"/>
  <c r="AV12" s="1"/>
  <c r="R66" i="1"/>
  <c r="R68" s="1"/>
  <c r="R69" s="1"/>
  <c r="AW12" i="4"/>
  <c r="AX12" s="1"/>
  <c r="BE12"/>
  <c r="BF12" s="1"/>
  <c r="CH15" i="1"/>
  <c r="F13" i="6"/>
  <c r="CI18" i="1"/>
  <c r="CJ18"/>
  <c r="B77" i="2"/>
  <c r="A12"/>
  <c r="CJ17" i="1"/>
  <c r="CI17"/>
  <c r="K67"/>
  <c r="K70" s="1"/>
  <c r="K71" s="1"/>
  <c r="F12" i="6"/>
  <c r="CH14" i="1"/>
  <c r="B17" i="2"/>
  <c r="CG62" i="1"/>
  <c r="CG65" s="1"/>
  <c r="F14" i="6"/>
  <c r="CH16" i="1"/>
  <c r="P66"/>
  <c r="P68" s="1"/>
  <c r="P69" s="1"/>
  <c r="N66"/>
  <c r="N68" s="1"/>
  <c r="N69" s="1"/>
  <c r="H66"/>
  <c r="H68" s="1"/>
  <c r="H69" s="1"/>
  <c r="V66"/>
  <c r="V68" s="1"/>
  <c r="V69" s="1"/>
  <c r="AF66"/>
  <c r="AF68" s="1"/>
  <c r="AF69" s="1"/>
  <c r="X66"/>
  <c r="X68" s="1"/>
  <c r="X69" s="1"/>
  <c r="I67"/>
  <c r="I70" s="1"/>
  <c r="I71" s="1"/>
  <c r="T66"/>
  <c r="T68" s="1"/>
  <c r="T69" s="1"/>
  <c r="J66"/>
  <c r="J68" s="1"/>
  <c r="J69" s="1"/>
  <c r="F66"/>
  <c r="F68" s="1"/>
  <c r="F69" s="1"/>
  <c r="G67"/>
  <c r="G70" s="1"/>
  <c r="G71" s="1"/>
  <c r="L66"/>
  <c r="L68" s="1"/>
  <c r="L69" s="1"/>
  <c r="BM13" i="4"/>
  <c r="BN13" s="1"/>
  <c r="AU13"/>
  <c r="AV13" s="1"/>
  <c r="AW13"/>
  <c r="AX13" s="1"/>
  <c r="AY13"/>
  <c r="AZ13" s="1"/>
  <c r="BA13"/>
  <c r="BB13" s="1"/>
  <c r="BC13"/>
  <c r="BD13" s="1"/>
  <c r="BE13"/>
  <c r="BF13" s="1"/>
  <c r="BG13"/>
  <c r="BH13" s="1"/>
  <c r="BI13"/>
  <c r="BJ13" s="1"/>
  <c r="BK13"/>
  <c r="BL13" s="1"/>
  <c r="BM14"/>
  <c r="BN14" s="1"/>
  <c r="AU14"/>
  <c r="AV14" s="1"/>
  <c r="AW14"/>
  <c r="AX14" s="1"/>
  <c r="AY14"/>
  <c r="AZ14" s="1"/>
  <c r="BA14"/>
  <c r="BB14" s="1"/>
  <c r="BC14"/>
  <c r="BD14" s="1"/>
  <c r="BE14"/>
  <c r="BF14" s="1"/>
  <c r="BG14"/>
  <c r="BH14" s="1"/>
  <c r="BI14"/>
  <c r="BJ14" s="1"/>
  <c r="BK14"/>
  <c r="BL14" s="1"/>
  <c r="BM15"/>
  <c r="BN15" s="1"/>
  <c r="AU15"/>
  <c r="AV15" s="1"/>
  <c r="AW15"/>
  <c r="AX15" s="1"/>
  <c r="AY15"/>
  <c r="AZ15" s="1"/>
  <c r="BA15"/>
  <c r="BB15" s="1"/>
  <c r="BC15"/>
  <c r="BD15" s="1"/>
  <c r="BE15"/>
  <c r="BF15" s="1"/>
  <c r="BG15"/>
  <c r="BH15" s="1"/>
  <c r="BI15"/>
  <c r="BJ15" s="1"/>
  <c r="BK15"/>
  <c r="BL15" s="1"/>
  <c r="BM16"/>
  <c r="BN16" s="1"/>
  <c r="AU16"/>
  <c r="AV16" s="1"/>
  <c r="AW16"/>
  <c r="AX16" s="1"/>
  <c r="AY16"/>
  <c r="AZ16" s="1"/>
  <c r="BA16"/>
  <c r="BB16" s="1"/>
  <c r="BC16"/>
  <c r="BD16" s="1"/>
  <c r="BE16"/>
  <c r="BF16" s="1"/>
  <c r="BG16"/>
  <c r="BH16" s="1"/>
  <c r="BI16"/>
  <c r="BJ16" s="1"/>
  <c r="BK16"/>
  <c r="BL16" s="1"/>
  <c r="BM17"/>
  <c r="BN17" s="1"/>
  <c r="AU17"/>
  <c r="AV17" s="1"/>
  <c r="AW17"/>
  <c r="AX17" s="1"/>
  <c r="AY17"/>
  <c r="AZ17" s="1"/>
  <c r="BA17"/>
  <c r="BB17" s="1"/>
  <c r="BC17"/>
  <c r="BD17" s="1"/>
  <c r="BE17"/>
  <c r="BF17" s="1"/>
  <c r="BG17"/>
  <c r="BH17" s="1"/>
  <c r="BI17"/>
  <c r="BJ17" s="1"/>
  <c r="BK17"/>
  <c r="BL17" s="1"/>
  <c r="BM18"/>
  <c r="BN18" s="1"/>
  <c r="BK18"/>
  <c r="BL18" s="1"/>
  <c r="BI18"/>
  <c r="BJ18" s="1"/>
  <c r="BG18"/>
  <c r="BH18" s="1"/>
  <c r="AU18"/>
  <c r="AV18" s="1"/>
  <c r="AW18"/>
  <c r="AX18" s="1"/>
  <c r="AY18"/>
  <c r="AZ18" s="1"/>
  <c r="BA18"/>
  <c r="BB18" s="1"/>
  <c r="BC18"/>
  <c r="BD18" s="1"/>
  <c r="BE18"/>
  <c r="BF18" s="1"/>
  <c r="BM19"/>
  <c r="BN19" s="1"/>
  <c r="AU19"/>
  <c r="AV19" s="1"/>
  <c r="AW19"/>
  <c r="AX19" s="1"/>
  <c r="AY19"/>
  <c r="AZ19" s="1"/>
  <c r="BA19"/>
  <c r="BB19" s="1"/>
  <c r="BC19"/>
  <c r="BD19" s="1"/>
  <c r="BE19"/>
  <c r="BF19" s="1"/>
  <c r="BG19"/>
  <c r="BH19" s="1"/>
  <c r="BI19"/>
  <c r="BJ19" s="1"/>
  <c r="BK19"/>
  <c r="BL19" s="1"/>
  <c r="BM20"/>
  <c r="BN20" s="1"/>
  <c r="AU20"/>
  <c r="AV20" s="1"/>
  <c r="AW20"/>
  <c r="AX20" s="1"/>
  <c r="AY20"/>
  <c r="AZ20" s="1"/>
  <c r="BA20"/>
  <c r="BB20" s="1"/>
  <c r="BC20"/>
  <c r="BD20" s="1"/>
  <c r="BE20"/>
  <c r="BF20" s="1"/>
  <c r="BG20"/>
  <c r="BH20" s="1"/>
  <c r="BI20"/>
  <c r="BJ20" s="1"/>
  <c r="BK20"/>
  <c r="BL20" s="1"/>
  <c r="BM21"/>
  <c r="BN21" s="1"/>
  <c r="AU21"/>
  <c r="AV21" s="1"/>
  <c r="AW21"/>
  <c r="AX21" s="1"/>
  <c r="AY21"/>
  <c r="AZ21" s="1"/>
  <c r="BA21"/>
  <c r="BB21" s="1"/>
  <c r="BC21"/>
  <c r="BD21" s="1"/>
  <c r="BE21"/>
  <c r="BF21" s="1"/>
  <c r="BG21"/>
  <c r="BH21" s="1"/>
  <c r="BI21"/>
  <c r="BJ21" s="1"/>
  <c r="BK21"/>
  <c r="BL21" s="1"/>
  <c r="BM22"/>
  <c r="BN22" s="1"/>
  <c r="AU22"/>
  <c r="AV22" s="1"/>
  <c r="AW22"/>
  <c r="AX22" s="1"/>
  <c r="AY22"/>
  <c r="AZ22" s="1"/>
  <c r="BA22"/>
  <c r="BB22" s="1"/>
  <c r="BC22"/>
  <c r="BD22" s="1"/>
  <c r="BE22"/>
  <c r="BF22" s="1"/>
  <c r="BG22"/>
  <c r="BH22" s="1"/>
  <c r="BI22"/>
  <c r="BJ22" s="1"/>
  <c r="BK22"/>
  <c r="BL22" s="1"/>
  <c r="BM23"/>
  <c r="BN23" s="1"/>
  <c r="AU23"/>
  <c r="AV23" s="1"/>
  <c r="AW23"/>
  <c r="AX23" s="1"/>
  <c r="AY23"/>
  <c r="AZ23" s="1"/>
  <c r="BA23"/>
  <c r="BB23" s="1"/>
  <c r="BC23"/>
  <c r="BD23" s="1"/>
  <c r="BE23"/>
  <c r="BF23" s="1"/>
  <c r="BG23"/>
  <c r="BH23" s="1"/>
  <c r="BI23"/>
  <c r="BJ23" s="1"/>
  <c r="BK23"/>
  <c r="BL23" s="1"/>
  <c r="BM24"/>
  <c r="BN24" s="1"/>
  <c r="AU24"/>
  <c r="AV24" s="1"/>
  <c r="AW24"/>
  <c r="AX24" s="1"/>
  <c r="AY24"/>
  <c r="AZ24" s="1"/>
  <c r="BA24"/>
  <c r="BB24" s="1"/>
  <c r="BC24"/>
  <c r="BD24" s="1"/>
  <c r="BE24"/>
  <c r="BF24" s="1"/>
  <c r="BG24"/>
  <c r="BH24" s="1"/>
  <c r="BI24"/>
  <c r="BJ24" s="1"/>
  <c r="BK24"/>
  <c r="BL24" s="1"/>
  <c r="BM25"/>
  <c r="BN25" s="1"/>
  <c r="AU25"/>
  <c r="AV25" s="1"/>
  <c r="AW25"/>
  <c r="AX25" s="1"/>
  <c r="AY25"/>
  <c r="AZ25" s="1"/>
  <c r="BA25"/>
  <c r="BB25" s="1"/>
  <c r="BC25"/>
  <c r="BD25" s="1"/>
  <c r="BE25"/>
  <c r="BF25" s="1"/>
  <c r="BG25"/>
  <c r="BH25" s="1"/>
  <c r="BI25"/>
  <c r="BJ25" s="1"/>
  <c r="BK25"/>
  <c r="BL25" s="1"/>
  <c r="BM26"/>
  <c r="BN26" s="1"/>
  <c r="AU26"/>
  <c r="AV26" s="1"/>
  <c r="AW26"/>
  <c r="AX26" s="1"/>
  <c r="AY26"/>
  <c r="AZ26" s="1"/>
  <c r="BA26"/>
  <c r="BB26" s="1"/>
  <c r="BC26"/>
  <c r="BD26" s="1"/>
  <c r="BE26"/>
  <c r="BF26" s="1"/>
  <c r="BG26"/>
  <c r="BH26" s="1"/>
  <c r="BI26"/>
  <c r="BJ26" s="1"/>
  <c r="BK26"/>
  <c r="BL26" s="1"/>
  <c r="BM27"/>
  <c r="BN27" s="1"/>
  <c r="AU27"/>
  <c r="AV27" s="1"/>
  <c r="AW27"/>
  <c r="AX27" s="1"/>
  <c r="AY27"/>
  <c r="AZ27" s="1"/>
  <c r="BA27"/>
  <c r="BB27" s="1"/>
  <c r="BC27"/>
  <c r="BD27" s="1"/>
  <c r="BE27"/>
  <c r="BF27" s="1"/>
  <c r="BG27"/>
  <c r="BH27" s="1"/>
  <c r="BI27"/>
  <c r="BJ27" s="1"/>
  <c r="BK27"/>
  <c r="BL27" s="1"/>
  <c r="BM28"/>
  <c r="BN28" s="1"/>
  <c r="AU28"/>
  <c r="AV28" s="1"/>
  <c r="AW28"/>
  <c r="AX28" s="1"/>
  <c r="AY28"/>
  <c r="AZ28" s="1"/>
  <c r="BA28"/>
  <c r="BB28" s="1"/>
  <c r="BC28"/>
  <c r="BD28" s="1"/>
  <c r="BE28"/>
  <c r="BF28" s="1"/>
  <c r="BG28"/>
  <c r="BH28" s="1"/>
  <c r="BI28"/>
  <c r="BJ28" s="1"/>
  <c r="BK28"/>
  <c r="BL28" s="1"/>
  <c r="BM29"/>
  <c r="BN29" s="1"/>
  <c r="AU29"/>
  <c r="AV29" s="1"/>
  <c r="AW29"/>
  <c r="AX29" s="1"/>
  <c r="AY29"/>
  <c r="AZ29" s="1"/>
  <c r="BA29"/>
  <c r="BB29" s="1"/>
  <c r="BC29"/>
  <c r="BD29" s="1"/>
  <c r="BE29"/>
  <c r="BF29" s="1"/>
  <c r="BG29"/>
  <c r="BH29" s="1"/>
  <c r="BI29"/>
  <c r="BJ29" s="1"/>
  <c r="BK29"/>
  <c r="BL29" s="1"/>
  <c r="BM30"/>
  <c r="BN30" s="1"/>
  <c r="AU30"/>
  <c r="AV30" s="1"/>
  <c r="AW30"/>
  <c r="AX30" s="1"/>
  <c r="AY30"/>
  <c r="AZ30" s="1"/>
  <c r="BA30"/>
  <c r="BB30" s="1"/>
  <c r="BC30"/>
  <c r="BD30" s="1"/>
  <c r="BE30"/>
  <c r="BF30" s="1"/>
  <c r="BG30"/>
  <c r="BH30" s="1"/>
  <c r="BI30"/>
  <c r="BJ30" s="1"/>
  <c r="BK30"/>
  <c r="BL30" s="1"/>
  <c r="BM31"/>
  <c r="BN31" s="1"/>
  <c r="AU31"/>
  <c r="AV31" s="1"/>
  <c r="AW31"/>
  <c r="AX31" s="1"/>
  <c r="AY31"/>
  <c r="AZ31" s="1"/>
  <c r="BA31"/>
  <c r="BB31" s="1"/>
  <c r="BC31"/>
  <c r="BD31" s="1"/>
  <c r="BE31"/>
  <c r="BF31" s="1"/>
  <c r="BG31"/>
  <c r="BH31" s="1"/>
  <c r="BI31"/>
  <c r="BJ31" s="1"/>
  <c r="BK31"/>
  <c r="BL31" s="1"/>
  <c r="BM32"/>
  <c r="BN32" s="1"/>
  <c r="AU32"/>
  <c r="AV32" s="1"/>
  <c r="AW32"/>
  <c r="AX32" s="1"/>
  <c r="AY32"/>
  <c r="AZ32" s="1"/>
  <c r="BA32"/>
  <c r="BB32" s="1"/>
  <c r="BC32"/>
  <c r="BD32" s="1"/>
  <c r="BE32"/>
  <c r="BF32" s="1"/>
  <c r="BG32"/>
  <c r="BH32" s="1"/>
  <c r="BI32"/>
  <c r="BJ32" s="1"/>
  <c r="BK32"/>
  <c r="BL32" s="1"/>
  <c r="BM33"/>
  <c r="BN33" s="1"/>
  <c r="AU33"/>
  <c r="AV33" s="1"/>
  <c r="AW33"/>
  <c r="AX33" s="1"/>
  <c r="AY33"/>
  <c r="AZ33" s="1"/>
  <c r="BA33"/>
  <c r="BB33" s="1"/>
  <c r="BC33"/>
  <c r="BD33" s="1"/>
  <c r="BE33"/>
  <c r="BF33" s="1"/>
  <c r="BG33"/>
  <c r="BH33" s="1"/>
  <c r="BI33"/>
  <c r="BJ33" s="1"/>
  <c r="BK33"/>
  <c r="BL33" s="1"/>
  <c r="BM34"/>
  <c r="BN34" s="1"/>
  <c r="AU34"/>
  <c r="AV34" s="1"/>
  <c r="AW34"/>
  <c r="AX34" s="1"/>
  <c r="AY34"/>
  <c r="AZ34" s="1"/>
  <c r="BA34"/>
  <c r="BB34" s="1"/>
  <c r="BC34"/>
  <c r="BD34" s="1"/>
  <c r="BE34"/>
  <c r="BF34" s="1"/>
  <c r="BG34"/>
  <c r="BH34" s="1"/>
  <c r="BI34"/>
  <c r="BJ34" s="1"/>
  <c r="BK34"/>
  <c r="BL34" s="1"/>
  <c r="BO35" l="1"/>
  <c r="BO12"/>
  <c r="CI35" i="1"/>
  <c r="CJ35"/>
  <c r="CI40"/>
  <c r="CJ40"/>
  <c r="CJ31"/>
  <c r="CI31"/>
  <c r="CI45"/>
  <c r="CJ45"/>
  <c r="CI19"/>
  <c r="CJ19"/>
  <c r="CJ29"/>
  <c r="CI29"/>
  <c r="CI20"/>
  <c r="CJ20"/>
  <c r="CI37"/>
  <c r="CJ37"/>
  <c r="CI28"/>
  <c r="CJ28"/>
  <c r="CI34"/>
  <c r="CJ34"/>
  <c r="CI33"/>
  <c r="CJ33"/>
  <c r="CI42"/>
  <c r="CJ42"/>
  <c r="CJ22"/>
  <c r="CI22"/>
  <c r="CI27"/>
  <c r="CJ27"/>
  <c r="CI23"/>
  <c r="CJ23"/>
  <c r="CJ47"/>
  <c r="CI47"/>
  <c r="CI36"/>
  <c r="CJ36"/>
  <c r="CI21"/>
  <c r="CJ21"/>
  <c r="CJ24"/>
  <c r="CI24"/>
  <c r="CI32"/>
  <c r="CJ32"/>
  <c r="CI26"/>
  <c r="CJ26"/>
  <c r="CI46"/>
  <c r="CJ46"/>
  <c r="CI44"/>
  <c r="CJ44"/>
  <c r="CJ25"/>
  <c r="CI25"/>
  <c r="CI39"/>
  <c r="CJ39"/>
  <c r="CJ41"/>
  <c r="CI41"/>
  <c r="CJ43"/>
  <c r="CI43"/>
  <c r="CI30"/>
  <c r="CJ30"/>
  <c r="B23" i="2"/>
  <c r="CJ38" i="1"/>
  <c r="CI38"/>
  <c r="B25" i="2"/>
  <c r="CI15" i="1"/>
  <c r="CJ15"/>
  <c r="CI16"/>
  <c r="CJ16"/>
  <c r="CJ14"/>
  <c r="CI14"/>
  <c r="E19" i="5"/>
  <c r="E15" i="4"/>
  <c r="E15" i="6"/>
  <c r="E33" i="2"/>
  <c r="E20" i="5"/>
  <c r="E16" i="4"/>
  <c r="E16" i="6"/>
  <c r="E34" i="2"/>
  <c r="BO34" i="4"/>
  <c r="BO33"/>
  <c r="BO32"/>
  <c r="BO31"/>
  <c r="BO30"/>
  <c r="BO29"/>
  <c r="BO28"/>
  <c r="BO27"/>
  <c r="BO26"/>
  <c r="BO25"/>
  <c r="BO24"/>
  <c r="BO23"/>
  <c r="BO22"/>
  <c r="BO21"/>
  <c r="BO20"/>
  <c r="BO19"/>
  <c r="BO18"/>
  <c r="BO17"/>
  <c r="BO16"/>
  <c r="BO15"/>
  <c r="BO14"/>
  <c r="BO13"/>
  <c r="E37" i="5" l="1"/>
  <c r="E33" i="6"/>
  <c r="E33" i="4"/>
  <c r="E51" i="2"/>
  <c r="E42" i="5"/>
  <c r="E56" i="2"/>
  <c r="E38" i="4"/>
  <c r="E38" i="6"/>
  <c r="E33" i="5"/>
  <c r="E29" i="4"/>
  <c r="E29" i="6"/>
  <c r="E47" i="2"/>
  <c r="E47" i="5"/>
  <c r="E43" i="6"/>
  <c r="E61" i="2"/>
  <c r="E43" i="4"/>
  <c r="E21" i="5"/>
  <c r="E17" i="4"/>
  <c r="E17" i="6"/>
  <c r="E35" i="2"/>
  <c r="E31" i="5"/>
  <c r="E27" i="4"/>
  <c r="E27" i="6"/>
  <c r="E45" i="2"/>
  <c r="E22" i="5"/>
  <c r="E18" i="4"/>
  <c r="E18" i="6"/>
  <c r="E36" i="2"/>
  <c r="E39" i="5"/>
  <c r="E35" i="4"/>
  <c r="E35" i="6"/>
  <c r="E53" i="2"/>
  <c r="E30" i="5"/>
  <c r="E44" i="2"/>
  <c r="E26" i="4"/>
  <c r="E26" i="6"/>
  <c r="E36" i="5"/>
  <c r="E32" i="4"/>
  <c r="E32" i="6"/>
  <c r="E50" i="2"/>
  <c r="E35" i="5"/>
  <c r="E31" i="4"/>
  <c r="E31" i="6"/>
  <c r="E49" i="2"/>
  <c r="E44" i="5"/>
  <c r="E40" i="6"/>
  <c r="E58" i="2"/>
  <c r="E40" i="4"/>
  <c r="E24" i="5"/>
  <c r="E20" i="6"/>
  <c r="E20" i="4"/>
  <c r="E38" i="2"/>
  <c r="E29" i="5"/>
  <c r="E25" i="6"/>
  <c r="E25" i="4"/>
  <c r="E43" i="2"/>
  <c r="E25" i="5"/>
  <c r="E21" i="4"/>
  <c r="E21" i="6"/>
  <c r="E39" i="2"/>
  <c r="E49" i="5"/>
  <c r="E63" i="2"/>
  <c r="E45" i="4"/>
  <c r="E45" i="6"/>
  <c r="E38" i="5"/>
  <c r="E34" i="6"/>
  <c r="E34" i="4"/>
  <c r="E52" i="2"/>
  <c r="E23" i="5"/>
  <c r="E19" i="4"/>
  <c r="E19" i="6"/>
  <c r="E37" i="2"/>
  <c r="E26" i="5"/>
  <c r="E22" i="6"/>
  <c r="E22" i="4"/>
  <c r="E40" i="2"/>
  <c r="E34" i="5"/>
  <c r="E30" i="6"/>
  <c r="E30" i="4"/>
  <c r="E48" i="2"/>
  <c r="E28" i="5"/>
  <c r="E24" i="6"/>
  <c r="E24" i="4"/>
  <c r="E42" i="2"/>
  <c r="E48" i="5"/>
  <c r="E44" i="6"/>
  <c r="E44" i="4"/>
  <c r="E62" i="2"/>
  <c r="E46" i="5"/>
  <c r="E42" i="4"/>
  <c r="E60" i="2"/>
  <c r="E42" i="6"/>
  <c r="E27" i="5"/>
  <c r="E23" i="4"/>
  <c r="E23" i="6"/>
  <c r="E41" i="2"/>
  <c r="E41" i="5"/>
  <c r="E37" i="4"/>
  <c r="E55" i="2"/>
  <c r="E37" i="6"/>
  <c r="E43" i="5"/>
  <c r="E39" i="4"/>
  <c r="E39" i="6"/>
  <c r="E57" i="2"/>
  <c r="E45" i="5"/>
  <c r="E41" i="6"/>
  <c r="E41" i="4"/>
  <c r="E59" i="2"/>
  <c r="E32" i="5"/>
  <c r="E28" i="4"/>
  <c r="E28" i="6"/>
  <c r="E46" i="2"/>
  <c r="E40" i="5"/>
  <c r="E36" i="4"/>
  <c r="E54" i="2"/>
  <c r="E36" i="6"/>
  <c r="E16" i="5"/>
  <c r="E30" i="2"/>
  <c r="E12" i="4"/>
  <c r="E12" i="6"/>
  <c r="C20" i="2"/>
  <c r="B19"/>
  <c r="B18"/>
  <c r="E17" i="5"/>
  <c r="E13" i="6"/>
  <c r="E31" i="2"/>
  <c r="E13" i="4"/>
  <c r="G20" i="5"/>
  <c r="H20"/>
  <c r="F20"/>
  <c r="F19"/>
  <c r="G19"/>
  <c r="H19"/>
  <c r="BQ16" i="4"/>
  <c r="BP16"/>
  <c r="BP15"/>
  <c r="BQ15"/>
  <c r="E18" i="5"/>
  <c r="E14" i="6"/>
  <c r="E32" i="2"/>
  <c r="E14" i="4"/>
  <c r="G37" i="5" l="1"/>
  <c r="H37"/>
  <c r="F37"/>
  <c r="BQ33" i="4"/>
  <c r="BP33"/>
  <c r="H42" i="5"/>
  <c r="F42"/>
  <c r="G42"/>
  <c r="BP38" i="4"/>
  <c r="BQ38"/>
  <c r="F33" i="5"/>
  <c r="G33"/>
  <c r="H33"/>
  <c r="BP29" i="4"/>
  <c r="BQ29"/>
  <c r="H47" i="5"/>
  <c r="F47"/>
  <c r="G47"/>
  <c r="BQ43" i="4"/>
  <c r="BP43"/>
  <c r="F21" i="5"/>
  <c r="G21"/>
  <c r="H21"/>
  <c r="BQ17" i="4"/>
  <c r="BP17"/>
  <c r="H31" i="5"/>
  <c r="F31"/>
  <c r="G31"/>
  <c r="BP27" i="4"/>
  <c r="BQ27"/>
  <c r="F22" i="5"/>
  <c r="G22"/>
  <c r="H22"/>
  <c r="BP18" i="4"/>
  <c r="BQ18"/>
  <c r="F39" i="5"/>
  <c r="G39"/>
  <c r="H39"/>
  <c r="BP35" i="4"/>
  <c r="BQ35"/>
  <c r="G30" i="5"/>
  <c r="H30"/>
  <c r="F30"/>
  <c r="BP26" i="4"/>
  <c r="BQ26"/>
  <c r="F36" i="5"/>
  <c r="G36"/>
  <c r="H36"/>
  <c r="BP32" i="4"/>
  <c r="BQ32"/>
  <c r="H35" i="5"/>
  <c r="F35"/>
  <c r="G35"/>
  <c r="BP31" i="4"/>
  <c r="BQ31"/>
  <c r="H44" i="5"/>
  <c r="F44"/>
  <c r="G44"/>
  <c r="BQ40" i="4"/>
  <c r="BP40"/>
  <c r="F24" i="5"/>
  <c r="G24"/>
  <c r="H24"/>
  <c r="BP20" i="4"/>
  <c r="BQ20"/>
  <c r="H29" i="5"/>
  <c r="F29"/>
  <c r="G29"/>
  <c r="BP25" i="4"/>
  <c r="BQ25"/>
  <c r="H25" i="5"/>
  <c r="F25"/>
  <c r="G25"/>
  <c r="BP21" i="4"/>
  <c r="BQ21"/>
  <c r="F49" i="5"/>
  <c r="G49"/>
  <c r="H49"/>
  <c r="BP45" i="4"/>
  <c r="BQ45"/>
  <c r="F38" i="5"/>
  <c r="G38"/>
  <c r="H38"/>
  <c r="BP34" i="4"/>
  <c r="BQ34"/>
  <c r="G23" i="5"/>
  <c r="H23"/>
  <c r="F23"/>
  <c r="BP19" i="4"/>
  <c r="BQ19"/>
  <c r="F26" i="5"/>
  <c r="G26"/>
  <c r="H26"/>
  <c r="BP22" i="4"/>
  <c r="BQ22"/>
  <c r="F34" i="5"/>
  <c r="G34"/>
  <c r="H34"/>
  <c r="BP30" i="4"/>
  <c r="BQ30"/>
  <c r="F28" i="5"/>
  <c r="G28"/>
  <c r="H28"/>
  <c r="BP24" i="4"/>
  <c r="BQ24"/>
  <c r="F48" i="5"/>
  <c r="G48"/>
  <c r="H48"/>
  <c r="BP44" i="4"/>
  <c r="BQ44"/>
  <c r="H46" i="5"/>
  <c r="F46"/>
  <c r="G46"/>
  <c r="BP42" i="4"/>
  <c r="BQ42"/>
  <c r="F27" i="5"/>
  <c r="G27"/>
  <c r="H27"/>
  <c r="BP23" i="4"/>
  <c r="BQ23"/>
  <c r="G41" i="5"/>
  <c r="H41"/>
  <c r="F41"/>
  <c r="BP37" i="4"/>
  <c r="BQ37"/>
  <c r="BP39"/>
  <c r="BQ39"/>
  <c r="F43" i="5"/>
  <c r="G43"/>
  <c r="H43"/>
  <c r="F45"/>
  <c r="G45"/>
  <c r="H45"/>
  <c r="BP41" i="4"/>
  <c r="BQ41"/>
  <c r="BQ28"/>
  <c r="BP28"/>
  <c r="F32" i="5"/>
  <c r="G32"/>
  <c r="H32"/>
  <c r="G40"/>
  <c r="H40"/>
  <c r="F40"/>
  <c r="BP36" i="4"/>
  <c r="BQ36"/>
  <c r="BP14"/>
  <c r="BQ14"/>
  <c r="F16" i="5"/>
  <c r="G16"/>
  <c r="H16"/>
  <c r="BP12" i="4"/>
  <c r="BQ12"/>
  <c r="H18" i="5"/>
  <c r="F18"/>
  <c r="G18"/>
  <c r="BP13" i="4"/>
  <c r="BQ13"/>
  <c r="H17" i="5"/>
  <c r="F17"/>
  <c r="G17"/>
</calcChain>
</file>

<file path=xl/comments1.xml><?xml version="1.0" encoding="utf-8"?>
<comments xmlns="http://schemas.openxmlformats.org/spreadsheetml/2006/main">
  <authors>
    <author>wuawuan</author>
  </authors>
  <commentList>
    <comment ref="D4" authorId="0">
      <text>
        <r>
          <rPr>
            <b/>
            <sz val="8"/>
            <color indexed="81"/>
            <rFont val="Tahoma"/>
            <family val="2"/>
          </rPr>
          <t>Dalban :</t>
        </r>
        <r>
          <rPr>
            <sz val="8"/>
            <color indexed="81"/>
            <rFont val="Tahoma"/>
            <family val="2"/>
          </rPr>
          <t xml:space="preserve">
Diisi identitas mapel</t>
        </r>
      </text>
    </comment>
    <comment ref="D5" authorId="0">
      <text>
        <r>
          <rPr>
            <b/>
            <sz val="8"/>
            <color indexed="81"/>
            <rFont val="Tahoma"/>
            <family val="2"/>
          </rPr>
          <t xml:space="preserve">Dalban :
</t>
        </r>
        <r>
          <rPr>
            <sz val="8"/>
            <color indexed="81"/>
            <rFont val="Tahoma"/>
            <family val="2"/>
          </rPr>
          <t>Diisi identitas mapel</t>
        </r>
      </text>
    </comment>
    <comment ref="I5" authorId="0">
      <text>
        <r>
          <rPr>
            <b/>
            <sz val="8"/>
            <color indexed="81"/>
            <rFont val="Tahoma"/>
            <family val="2"/>
          </rPr>
          <t xml:space="preserve">Dalban :
</t>
        </r>
        <r>
          <rPr>
            <sz val="8"/>
            <color indexed="81"/>
            <rFont val="Tahoma"/>
            <family val="2"/>
          </rPr>
          <t>Diisi identitas mapel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 xml:space="preserve">Dalban :
</t>
        </r>
        <r>
          <rPr>
            <sz val="8"/>
            <color indexed="81"/>
            <rFont val="Tahoma"/>
            <family val="2"/>
          </rPr>
          <t>Diisi identitas mapel</t>
        </r>
      </text>
    </comment>
  </commentList>
</comments>
</file>

<file path=xl/comments2.xml><?xml version="1.0" encoding="utf-8"?>
<comments xmlns="http://schemas.openxmlformats.org/spreadsheetml/2006/main">
  <authors>
    <author>Wakhid</author>
  </authors>
  <commentList>
    <comment ref="CI10" authorId="0">
      <text>
        <r>
          <rPr>
            <b/>
            <sz val="9"/>
            <color indexed="81"/>
            <rFont val="Tahoma"/>
            <family val="2"/>
          </rPr>
          <t xml:space="preserve">Disini harus diisi
batas ketuntasan
individual .. !
</t>
        </r>
        <r>
          <rPr>
            <sz val="9"/>
            <color indexed="81"/>
            <rFont val="Tahoma"/>
            <family val="2"/>
          </rPr>
          <t>Siswa tuntas minimal harus mencapai berapa …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I11" authorId="0">
      <text>
        <r>
          <rPr>
            <b/>
            <sz val="9"/>
            <color indexed="81"/>
            <rFont val="Tahoma"/>
            <family val="2"/>
          </rPr>
          <t>Disini harus diisi batas
ketuntasan kelas …!
S</t>
        </r>
        <r>
          <rPr>
            <sz val="9"/>
            <color indexed="81"/>
            <rFont val="Tahoma"/>
            <family val="2"/>
          </rPr>
          <t xml:space="preserve">atu kelas tidak perlu mengulang sub materi pada soal terkait, bila mencapai batas ketuntasan berapa …!
</t>
        </r>
      </text>
    </comment>
    <comment ref="CH73" authorId="0">
      <text>
        <r>
          <rPr>
            <sz val="9"/>
            <color indexed="81"/>
            <rFont val="Tahoma"/>
            <family val="2"/>
          </rPr>
          <t>Diisi tanggal ya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8" authorId="0">
      <text>
        <r>
          <rPr>
            <b/>
            <sz val="9"/>
            <color indexed="81"/>
            <rFont val="Tahoma"/>
            <family val="2"/>
          </rPr>
          <t>Diisi nama kepala sekolah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H78" authorId="0">
      <text>
        <r>
          <rPr>
            <sz val="9"/>
            <color indexed="81"/>
            <rFont val="Tahoma"/>
            <family val="2"/>
          </rPr>
          <t>Diisi nama Saudara … !</t>
        </r>
      </text>
    </comment>
    <comment ref="B79" authorId="0">
      <text>
        <r>
          <rPr>
            <b/>
            <sz val="9"/>
            <color indexed="81"/>
            <rFont val="Tahoma"/>
            <family val="2"/>
          </rPr>
          <t>Diisi NIP Kepala Sekolah .. !</t>
        </r>
      </text>
    </comment>
    <comment ref="CH79" authorId="0">
      <text>
        <r>
          <rPr>
            <b/>
            <sz val="9"/>
            <color indexed="81"/>
            <rFont val="Tahoma"/>
            <family val="2"/>
          </rPr>
          <t>Diisi NIP Saudara bila
punya … !</t>
        </r>
      </text>
    </comment>
  </commentList>
</comments>
</file>

<file path=xl/comments3.xml><?xml version="1.0" encoding="utf-8"?>
<comments xmlns="http://schemas.openxmlformats.org/spreadsheetml/2006/main">
  <authors>
    <author>Wakhid</author>
  </authors>
  <commentList>
    <comment ref="E29" authorId="0">
      <text>
        <r>
          <rPr>
            <b/>
            <sz val="9"/>
            <color indexed="81"/>
            <rFont val="Tahoma"/>
            <family val="2"/>
          </rPr>
          <t xml:space="preserve">Perhatian ..!
</t>
        </r>
        <r>
          <rPr>
            <sz val="9"/>
            <color indexed="81"/>
            <rFont val="Tahoma"/>
            <family val="2"/>
          </rPr>
          <t>Setiap kali data di sheet analisis hasil diubah, Klik fiter (panah bawah) lalu pilih tanda "X" … !</t>
        </r>
      </text>
    </comment>
  </commentList>
</comments>
</file>

<file path=xl/comments4.xml><?xml version="1.0" encoding="utf-8"?>
<comments xmlns="http://schemas.openxmlformats.org/spreadsheetml/2006/main">
  <authors>
    <author>Wakhid</author>
  </authors>
  <commentList>
    <comment ref="A4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E4" authorId="0">
      <text>
        <r>
          <rPr>
            <b/>
            <sz val="9"/>
            <color indexed="81"/>
            <rFont val="Tahoma"/>
            <family val="2"/>
          </rPr>
          <t xml:space="preserve">Perhatian .. !
</t>
        </r>
        <r>
          <rPr>
            <sz val="9"/>
            <color indexed="81"/>
            <rFont val="Tahoma"/>
            <family val="2"/>
          </rPr>
          <t>Harus diisi dengan kegiatan melaksanakan perbaikan …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F4" authorId="0">
      <text>
        <r>
          <rPr>
            <b/>
            <sz val="9"/>
            <color indexed="81"/>
            <rFont val="Tahoma"/>
            <family val="2"/>
          </rPr>
          <t xml:space="preserve">Perhatian .. !
</t>
        </r>
        <r>
          <rPr>
            <sz val="9"/>
            <color indexed="81"/>
            <rFont val="Tahoma"/>
            <family val="2"/>
          </rPr>
          <t>Harus diisi dengan cara memberi penilaian perbaikan …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8" authorId="0">
      <text>
        <r>
          <rPr>
            <b/>
            <sz val="9"/>
            <color indexed="81"/>
            <rFont val="Tahoma"/>
            <family val="2"/>
          </rPr>
          <t xml:space="preserve">Perhatian .. !
</t>
        </r>
        <r>
          <rPr>
            <sz val="9"/>
            <color indexed="81"/>
            <rFont val="Tahoma"/>
            <family val="2"/>
          </rPr>
          <t>Harus diisi dengan kegiatan melaksanakan pengayaan …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8" authorId="0">
      <text>
        <r>
          <rPr>
            <b/>
            <sz val="9"/>
            <color indexed="81"/>
            <rFont val="Tahoma"/>
            <family val="2"/>
          </rPr>
          <t xml:space="preserve">Perhatian .. !
</t>
        </r>
        <r>
          <rPr>
            <sz val="9"/>
            <color indexed="81"/>
            <rFont val="Tahoma"/>
            <family val="2"/>
          </rPr>
          <t>Harus diisi dengan cara memberi penilaian pengayaan …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>Harus diisi dg sub pokok bahasan yg sesuai dg butir soal …!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9" authorId="0">
      <text>
        <r>
          <rPr>
            <b/>
            <sz val="9"/>
            <color indexed="81"/>
            <rFont val="Tahoma"/>
            <family val="2"/>
          </rPr>
          <t xml:space="preserve">Perhatian .. !
</t>
        </r>
        <r>
          <rPr>
            <sz val="9"/>
            <color indexed="81"/>
            <rFont val="Tahoma"/>
            <family val="2"/>
          </rPr>
          <t>Harus diisi dengan kegiatan melaksanakan pengayaan …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9" authorId="0">
      <text>
        <r>
          <rPr>
            <b/>
            <sz val="9"/>
            <color indexed="81"/>
            <rFont val="Tahoma"/>
            <family val="2"/>
          </rPr>
          <t xml:space="preserve">Perhatian .. !
</t>
        </r>
        <r>
          <rPr>
            <sz val="9"/>
            <color indexed="81"/>
            <rFont val="Tahoma"/>
            <family val="2"/>
          </rPr>
          <t>Harus diisi dengan cara memberi penilaian pengayaan … !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Wakhid</author>
  </authors>
  <commentList>
    <comment ref="E11" authorId="0">
      <text>
        <r>
          <rPr>
            <b/>
            <sz val="9"/>
            <color indexed="81"/>
            <rFont val="Tahoma"/>
            <family val="2"/>
          </rPr>
          <t xml:space="preserve">Perhatian .. !
</t>
        </r>
        <r>
          <rPr>
            <sz val="9"/>
            <color indexed="81"/>
            <rFont val="Tahoma"/>
            <family val="2"/>
          </rPr>
          <t>Setiap kali mengubah nilai
dalam sheet analisis, klik tanda panah, lalu pilih X … !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Wakhid</author>
  </authors>
  <commentList>
    <comment ref="E11" authorId="0">
      <text>
        <r>
          <rPr>
            <b/>
            <sz val="9"/>
            <color indexed="81"/>
            <rFont val="Tahoma"/>
            <family val="2"/>
          </rPr>
          <t xml:space="preserve">Perhatian .. !
</t>
        </r>
        <r>
          <rPr>
            <sz val="9"/>
            <color indexed="81"/>
            <rFont val="Tahoma"/>
            <family val="2"/>
          </rPr>
          <t>Setiap kali mengubah nilai
dalam sheet analisis, klik tanda panah, lalu pilih X … !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Wakhid</author>
  </authors>
  <commentList>
    <comment ref="E13" authorId="0">
      <text>
        <r>
          <rPr>
            <b/>
            <sz val="9"/>
            <color indexed="81"/>
            <rFont val="Tahoma"/>
            <family val="2"/>
          </rPr>
          <t xml:space="preserve">Persyaratan mengikuti pengayaan :
</t>
        </r>
        <r>
          <rPr>
            <sz val="9"/>
            <color indexed="81"/>
            <rFont val="Tahoma"/>
            <family val="2"/>
          </rPr>
          <t>harus diisi angka 60 s.d. 100 … 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5" authorId="0">
      <text>
        <r>
          <rPr>
            <b/>
            <sz val="9"/>
            <color indexed="81"/>
            <rFont val="Tahoma"/>
            <family val="2"/>
          </rPr>
          <t xml:space="preserve">Perhatian … !
</t>
        </r>
        <r>
          <rPr>
            <sz val="9"/>
            <color indexed="81"/>
            <rFont val="Tahoma"/>
            <family val="2"/>
          </rPr>
          <t xml:space="preserve">Setiap kali mengubah data dalam sheet analisis hasil, klik tanda panah, lalu pilih - … !
</t>
        </r>
      </text>
    </comment>
  </commentList>
</comments>
</file>

<file path=xl/sharedStrings.xml><?xml version="1.0" encoding="utf-8"?>
<sst xmlns="http://schemas.openxmlformats.org/spreadsheetml/2006/main" count="1204" uniqueCount="906">
  <si>
    <t>No.</t>
  </si>
  <si>
    <t>Nama</t>
  </si>
  <si>
    <t>Skor yang Dicapai Tiap Butir</t>
  </si>
  <si>
    <t>Jumlah</t>
  </si>
  <si>
    <t>Skor</t>
  </si>
  <si>
    <t>Nilai</t>
  </si>
  <si>
    <t>%</t>
  </si>
  <si>
    <t>Ketuntasan</t>
  </si>
  <si>
    <t>Ya</t>
  </si>
  <si>
    <t>Tdk</t>
  </si>
  <si>
    <t>ANALISIS HASIL EVALUASI BELAJAR</t>
  </si>
  <si>
    <t>Nama Sekolah</t>
  </si>
  <si>
    <t>Mata Pelajaran</t>
  </si>
  <si>
    <t>Pokok Bahasan</t>
  </si>
  <si>
    <t>Kelas/Semester</t>
  </si>
  <si>
    <t>Jenis Ulangan</t>
  </si>
  <si>
    <t>Hari/Tanggal</t>
  </si>
  <si>
    <t>:</t>
  </si>
  <si>
    <t>% skor yang dicapai</t>
  </si>
  <si>
    <t>Keputusan</t>
  </si>
  <si>
    <t>JML</t>
  </si>
  <si>
    <t>SMP Negeri 2 Pekuncen</t>
  </si>
  <si>
    <t>Kepala Sekolah,</t>
  </si>
  <si>
    <t>Mengetahui</t>
  </si>
  <si>
    <t xml:space="preserve">Pekuncen,  </t>
  </si>
  <si>
    <t>Guru Mata Pelajaran,</t>
  </si>
  <si>
    <t>% yg dicapai</t>
  </si>
  <si>
    <r>
      <t>Rata</t>
    </r>
    <r>
      <rPr>
        <vertAlign val="superscript"/>
        <sz val="9"/>
        <rFont val="Arial"/>
        <family val="2"/>
      </rPr>
      <t>2</t>
    </r>
  </si>
  <si>
    <t>HASIL ANALISIS</t>
  </si>
  <si>
    <t>KETUNTASAN BELAJAR</t>
  </si>
  <si>
    <t>Perorangan</t>
  </si>
  <si>
    <t>Klasikal</t>
  </si>
  <si>
    <t>Perlu perbaikan secara individual yaitu =</t>
  </si>
  <si>
    <t>Nama Siswa</t>
  </si>
  <si>
    <t>Tuntas/Tdk</t>
  </si>
  <si>
    <t>Nomor Soal</t>
  </si>
  <si>
    <t>No. Absen</t>
  </si>
  <si>
    <t>Batas Ketuntasan individual                      :</t>
  </si>
  <si>
    <t>KETERANGAN</t>
  </si>
  <si>
    <t>Pekuncen,</t>
  </si>
  <si>
    <t>PROGRAM PERBAIKAN</t>
  </si>
  <si>
    <t>Kegiatan</t>
  </si>
  <si>
    <t>Proses penilaian</t>
  </si>
  <si>
    <t>PROGRAM PENGAYAAN</t>
  </si>
  <si>
    <t>Materi</t>
  </si>
  <si>
    <t>Proses Penilaian</t>
  </si>
  <si>
    <t>siswa mencapai ketuntasan :</t>
  </si>
  <si>
    <t xml:space="preserve">Syarat melakukan program pengayaan adalah bila </t>
  </si>
  <si>
    <t>No. Abs.</t>
  </si>
  <si>
    <t>Meme-nuhi syarat/ tidak</t>
  </si>
  <si>
    <t>Nilai Awal</t>
  </si>
  <si>
    <t>Nilai Akhir</t>
  </si>
  <si>
    <t xml:space="preserve"> HASIL PROGRAM PERBAIKAN</t>
  </si>
  <si>
    <t>Ulangan Harian</t>
  </si>
  <si>
    <t>Lembar Koreksi Pilihan Ganda dan Menjodohkan</t>
  </si>
  <si>
    <t>Kelas</t>
  </si>
  <si>
    <t>SK / KD</t>
  </si>
  <si>
    <t>Hari / Tanggal</t>
  </si>
  <si>
    <t>Soal Nomor</t>
  </si>
  <si>
    <t>1 - 5</t>
  </si>
  <si>
    <t>6 - 10</t>
  </si>
  <si>
    <t>11 - 15</t>
  </si>
  <si>
    <t>16 - 20</t>
  </si>
  <si>
    <t>21 - 25</t>
  </si>
  <si>
    <t>26 - 30</t>
  </si>
  <si>
    <t>31 - 35</t>
  </si>
  <si>
    <t>36 - 40</t>
  </si>
  <si>
    <t>Jml</t>
  </si>
  <si>
    <t>Kunci  Jawaban</t>
  </si>
  <si>
    <t>A</t>
  </si>
  <si>
    <t>-----</t>
  </si>
  <si>
    <t>B</t>
  </si>
  <si>
    <t>Jawaban Siswa</t>
  </si>
  <si>
    <t>Kunci</t>
  </si>
  <si>
    <t>Benar</t>
  </si>
  <si>
    <t>Catatan :</t>
  </si>
  <si>
    <t>Benar diberikan skor 1, salah diberikan skor 0;</t>
  </si>
  <si>
    <t>Ilmu Pengetahuan Alam</t>
  </si>
  <si>
    <t>Skor Maksimal  Soal</t>
  </si>
  <si>
    <t>Semester :</t>
  </si>
  <si>
    <t>I (Satu)</t>
  </si>
  <si>
    <t>7a</t>
  </si>
  <si>
    <t>7b</t>
  </si>
  <si>
    <t>7c</t>
  </si>
  <si>
    <t>7d</t>
  </si>
  <si>
    <t>7e</t>
  </si>
  <si>
    <t>7f</t>
  </si>
  <si>
    <t>7g</t>
  </si>
  <si>
    <t>8a</t>
  </si>
  <si>
    <t>8b</t>
  </si>
  <si>
    <t>8c</t>
  </si>
  <si>
    <t>8d</t>
  </si>
  <si>
    <t>9e</t>
  </si>
  <si>
    <t>8f</t>
  </si>
  <si>
    <t>8g</t>
  </si>
  <si>
    <t>9a</t>
  </si>
  <si>
    <t>9b</t>
  </si>
  <si>
    <t>9c</t>
  </si>
  <si>
    <t>9d</t>
  </si>
  <si>
    <t>9f</t>
  </si>
  <si>
    <t>9g</t>
  </si>
  <si>
    <t>8e</t>
  </si>
  <si>
    <t>Batas Ketuntasan kls pd tiap soal  :</t>
  </si>
  <si>
    <t>Maks skor tiap soal</t>
  </si>
  <si>
    <t>Jml skor maks seluruh</t>
  </si>
  <si>
    <t>Jml yg dicapai seluruh</t>
  </si>
  <si>
    <t>No</t>
  </si>
  <si>
    <t>AGI RESTIANA</t>
  </si>
  <si>
    <t>ALIFIAH AGUSTIANA</t>
  </si>
  <si>
    <t>ANGGIT YOGA PRAMONO</t>
  </si>
  <si>
    <t>DEDE PURNOMO</t>
  </si>
  <si>
    <t>DITA FIRMAN WANDA NUGRAHA</t>
  </si>
  <si>
    <t>EFRI FUADZIN</t>
  </si>
  <si>
    <t>ERNA SETIYANINGSIH</t>
  </si>
  <si>
    <t>FAIZAL ALIFIANDI</t>
  </si>
  <si>
    <t>FIKI SANDIKA</t>
  </si>
  <si>
    <t>FIQIH KRISDIA PAMUJI</t>
  </si>
  <si>
    <t>GESTI HARYANTI</t>
  </si>
  <si>
    <t>IKHWAN ABIDIN</t>
  </si>
  <si>
    <t>JUNIANTO ***</t>
  </si>
  <si>
    <t>KARINDA FIRLIYANA</t>
  </si>
  <si>
    <t>KHOERUNISA ROHMAH</t>
  </si>
  <si>
    <t>KUKUH SYARIFUDDIN</t>
  </si>
  <si>
    <t>KUSUMA ADE RAHAYU</t>
  </si>
  <si>
    <t>LINA HALIMATUS SA'DIYAH</t>
  </si>
  <si>
    <t>LUKMAN FAJAR SUBEHI</t>
  </si>
  <si>
    <t>MUHAMAD ABDUL JAMIL</t>
  </si>
  <si>
    <t>MUHAMMAD IQBAL MANSYUR</t>
  </si>
  <si>
    <t>NUR KHASANAH</t>
  </si>
  <si>
    <t>RENI ASTUTI</t>
  </si>
  <si>
    <t>RICHA BEAUTY RAHAYU</t>
  </si>
  <si>
    <t>RIZKY FEBRIANSYAH</t>
  </si>
  <si>
    <t>ROKHINI</t>
  </si>
  <si>
    <t>SITI MARLINA</t>
  </si>
  <si>
    <t>SITI SHOFIYATUN</t>
  </si>
  <si>
    <t>SRI SEPTIYANI</t>
  </si>
  <si>
    <t>SUSANTI OKTIANINGSIH</t>
  </si>
  <si>
    <t>WIJI NURASIH</t>
  </si>
  <si>
    <t>WILDAN FALLAH AKBAR</t>
  </si>
  <si>
    <t>WINDI EGA FIFTIYANI</t>
  </si>
  <si>
    <t>WINDIYATI</t>
  </si>
  <si>
    <t>YULIA KRISDIARTI</t>
  </si>
  <si>
    <t>ALIFAH SURYANI RAGENINA</t>
  </si>
  <si>
    <t>ALVIAN SETYA UTAMI</t>
  </si>
  <si>
    <t>AMBI PRAYOGO</t>
  </si>
  <si>
    <t>ANISAH MEI RAHMAWATI</t>
  </si>
  <si>
    <t>AOLIA HIDAYATI</t>
  </si>
  <si>
    <t>ARIF ERIANTO</t>
  </si>
  <si>
    <t>ARIF SETIYO</t>
  </si>
  <si>
    <t>DANU SUHANDITO</t>
  </si>
  <si>
    <t>DEWI CAHYATI</t>
  </si>
  <si>
    <t>IBNU SURYANTO</t>
  </si>
  <si>
    <t>KRISMAWATI DEWI</t>
  </si>
  <si>
    <t>LENI</t>
  </si>
  <si>
    <t>MEI ARDINAWATI</t>
  </si>
  <si>
    <t>MEI MELAWATI</t>
  </si>
  <si>
    <t>MUFLIH DZULFIAN</t>
  </si>
  <si>
    <t>NANDAN PRIYANTO</t>
  </si>
  <si>
    <t>NANI YUNITA ASIH</t>
  </si>
  <si>
    <t>NENI KHUSNIAH</t>
  </si>
  <si>
    <t>NILU KHANGESTI</t>
  </si>
  <si>
    <t>OKI SUSANTO</t>
  </si>
  <si>
    <t>RAHMAWATI</t>
  </si>
  <si>
    <t>RESTI NUR ARIFAH</t>
  </si>
  <si>
    <t>RIFQI ARDIANSYAH</t>
  </si>
  <si>
    <t>RIZKI PRATAMAYUDA</t>
  </si>
  <si>
    <t>SASI OKTAVIANA BARKU</t>
  </si>
  <si>
    <t>SATRIO BUDI UTOMO</t>
  </si>
  <si>
    <t>SINGGIH PRASETYO</t>
  </si>
  <si>
    <t>TIO FANI</t>
  </si>
  <si>
    <t>TRIANA MUKTI PANGESTI</t>
  </si>
  <si>
    <t>VISCHA</t>
  </si>
  <si>
    <t>WAHYATI</t>
  </si>
  <si>
    <t>WESA AJI FATHURRACHMAN ASSHODIQ</t>
  </si>
  <si>
    <t>YULI TRIATMI</t>
  </si>
  <si>
    <t>YUNITA DEWI KUSUMA NUR PUTRI</t>
  </si>
  <si>
    <t>ADELIA HARTANTI</t>
  </si>
  <si>
    <t>AGUNG PANDU MAHARDIKA</t>
  </si>
  <si>
    <t>AMAR ABI ANFA'A PARANGIN ANGIN TANJONG</t>
  </si>
  <si>
    <t>ANDINI PRATIWI</t>
  </si>
  <si>
    <t>ARDINE FIDELA DEKA NATAHANIELA</t>
  </si>
  <si>
    <t>ASTRI AQILATUL AINI</t>
  </si>
  <si>
    <t>ATIKA DIAN ISLAMI</t>
  </si>
  <si>
    <t>DENI HIDAYAT</t>
  </si>
  <si>
    <t>DIAH LESTARI</t>
  </si>
  <si>
    <t>ERNI DIYASTUTI</t>
  </si>
  <si>
    <t>FADHEL IMADUDDIN ZANKI</t>
  </si>
  <si>
    <t>FIKI FIRMANSYAH</t>
  </si>
  <si>
    <t>GALUH LUTFA PRAVITASARI</t>
  </si>
  <si>
    <t>GALUH SETYA UTAMI</t>
  </si>
  <si>
    <t>GANGSAR ILHAM SENTOSA</t>
  </si>
  <si>
    <t>IVAN ANTON SAPUTRA</t>
  </si>
  <si>
    <t>KENT GAGAS PRAKOSO</t>
  </si>
  <si>
    <t>KHUSNUL VILIANTI</t>
  </si>
  <si>
    <t>KURNIAWAN CIPUTRA</t>
  </si>
  <si>
    <t>LAILATUL HIKMAH</t>
  </si>
  <si>
    <t>LU'LU ISDALIA</t>
  </si>
  <si>
    <t>MUHAMMAD ZIDAN ALIA HAQ</t>
  </si>
  <si>
    <t>NIA PURNAMA SARI</t>
  </si>
  <si>
    <t>OKTI DWI ANGGRAENI</t>
  </si>
  <si>
    <t>RANI MULYANI</t>
  </si>
  <si>
    <t>RIKO JUNI SETIANTO</t>
  </si>
  <si>
    <t>RISMAWATI</t>
  </si>
  <si>
    <t>ROHMAT YUHAN FAUZI</t>
  </si>
  <si>
    <t>SINGGIH MAULANA</t>
  </si>
  <si>
    <t>TRI KURNIASIH</t>
  </si>
  <si>
    <t>VEGA HENDI IRMAWAN</t>
  </si>
  <si>
    <t>VINDA AGUSTIYANI</t>
  </si>
  <si>
    <t>WITIYANA WARDANI</t>
  </si>
  <si>
    <t>YOGA PRIHANDINAR</t>
  </si>
  <si>
    <t>ADE TYAS KUSUMANINGRUM</t>
  </si>
  <si>
    <t>ADI PERDANA</t>
  </si>
  <si>
    <t>AGIT TEGAR WICAKSONO</t>
  </si>
  <si>
    <t>CANDRA DEWI NUR AZIZAH SUNARKO</t>
  </si>
  <si>
    <t>DEFIA NUR LAELI</t>
  </si>
  <si>
    <t>DESI PRATIWI</t>
  </si>
  <si>
    <t>DESI TRIYA RINJANI</t>
  </si>
  <si>
    <t>DORY PANGESTIAN APIT PAMUNGKAS</t>
  </si>
  <si>
    <t>EDI RIYATNO</t>
  </si>
  <si>
    <t>EKA SUCI UTAMI</t>
  </si>
  <si>
    <t>EKY YUDI PRANOTO</t>
  </si>
  <si>
    <t>FITRIANINGRUM</t>
  </si>
  <si>
    <t>IKRA RIKAHITA</t>
  </si>
  <si>
    <t>KRISANTI MONITA ****</t>
  </si>
  <si>
    <t>KUKUH ANUGRAH</t>
  </si>
  <si>
    <t>KURYATI LESTARI</t>
  </si>
  <si>
    <t>LESKHATUNISA DIAH ISMAYA</t>
  </si>
  <si>
    <t>MAULANA YUSUF</t>
  </si>
  <si>
    <t>NANANG FIRMANSAH</t>
  </si>
  <si>
    <t>NOVIA MAHARANI</t>
  </si>
  <si>
    <t>NUR FITRIA KRISMAYANTIE</t>
  </si>
  <si>
    <t>PANDU SUKMA AJI  ***</t>
  </si>
  <si>
    <t>PRIANGGA YUDO YONO</t>
  </si>
  <si>
    <t>RAKA KRISTANTO</t>
  </si>
  <si>
    <t>RESTU TRIANA</t>
  </si>
  <si>
    <t>RIFKI DWI SAPUTRA</t>
  </si>
  <si>
    <t>RIZKA ANJANI</t>
  </si>
  <si>
    <t>SAFRIL SOBIRIN</t>
  </si>
  <si>
    <t>SULISTIYONO</t>
  </si>
  <si>
    <t>TITIN NUR KHOLIFAH</t>
  </si>
  <si>
    <t>VIKI FIBIANTO</t>
  </si>
  <si>
    <t>VINA WAHYUNINGSIH</t>
  </si>
  <si>
    <t>WINDA ROSADI</t>
  </si>
  <si>
    <t>YANDA RIZXI ALFIAN</t>
  </si>
  <si>
    <t>ADI PRASETYO UMARUL ULFA</t>
  </si>
  <si>
    <t>AJI SAMIAJI</t>
  </si>
  <si>
    <t>ANDI PRABOWO</t>
  </si>
  <si>
    <t>AYU SAFITRI</t>
  </si>
  <si>
    <t>AZHAR RIYADLI RIZQI</t>
  </si>
  <si>
    <t>BAGAS ADI PRAKOSO</t>
  </si>
  <si>
    <t>DHEA NOVANDA ****</t>
  </si>
  <si>
    <t>DIAH NGESTI RAHAYU</t>
  </si>
  <si>
    <t>DIANA OKTAVIA ARRINDA</t>
  </si>
  <si>
    <t>DIDIK IRWANA</t>
  </si>
  <si>
    <t>EGI ARUN HIDAYATULLOH</t>
  </si>
  <si>
    <t>EKI PRIAS PERTIWI</t>
  </si>
  <si>
    <t>FANI KUSUMA WARDANY</t>
  </si>
  <si>
    <t>GALANG SAMUDRA AJI</t>
  </si>
  <si>
    <t>IMAS DWI UNTARI</t>
  </si>
  <si>
    <t>INDAH DAMARSARI</t>
  </si>
  <si>
    <t>INDAH FITRIANA</t>
  </si>
  <si>
    <t>INDRA MAHESA PUTRA</t>
  </si>
  <si>
    <t>KRISNA AYU WULAN DARI</t>
  </si>
  <si>
    <t>MARLINDA</t>
  </si>
  <si>
    <t>MITA SARI</t>
  </si>
  <si>
    <t>MUNA ZAIN BIANDA TATSA</t>
  </si>
  <si>
    <t>MUTHIA HERAWATI</t>
  </si>
  <si>
    <t xml:space="preserve">NOVIA NUR AZIZAH </t>
  </si>
  <si>
    <t>PUJA SETIANI</t>
  </si>
  <si>
    <t>RENITA TRI OKTAVIANA</t>
  </si>
  <si>
    <t>RESEPTIYANTO</t>
  </si>
  <si>
    <t>RIDO PRIYATNO</t>
  </si>
  <si>
    <t>RIKO WAHYU UTOMO</t>
  </si>
  <si>
    <t>RIMA PUSPITA WARDHANI</t>
  </si>
  <si>
    <t>RIZKI NUR HIDAYAT</t>
  </si>
  <si>
    <t>SUPRIANTO</t>
  </si>
  <si>
    <t>VRISKY YOGA MAHENDRA</t>
  </si>
  <si>
    <t>YULIA WAHYU ANDONI</t>
  </si>
  <si>
    <t>ARISTA MUTIARA SYIFA</t>
  </si>
  <si>
    <t>BEJO WAHYU PRIANTO</t>
  </si>
  <si>
    <t>DEFI FITRIANI</t>
  </si>
  <si>
    <t>DESIANA DWIARTINI</t>
  </si>
  <si>
    <t>DIBYO ADI SUFITROH</t>
  </si>
  <si>
    <t>DIMAS TEGAR SAFAJAR</t>
  </si>
  <si>
    <t>EKA PUTRI MARTINA</t>
  </si>
  <si>
    <t>ENI MELINDAH</t>
  </si>
  <si>
    <t>FAKHRI ARIANTO</t>
  </si>
  <si>
    <t>HARIS SUNGKOWO</t>
  </si>
  <si>
    <t>IDA NURYANI</t>
  </si>
  <si>
    <t>ILHAM SUJUD ROMADLON</t>
  </si>
  <si>
    <t>IMAH SETIOWATI</t>
  </si>
  <si>
    <t>KAMIL HIDAYATULLOH</t>
  </si>
  <si>
    <t>KRIS HENDRIANTO</t>
  </si>
  <si>
    <t>MUHAMAD KHANIF HIDAYATULOH</t>
  </si>
  <si>
    <t>MUHAMMAD ARI SOFYAN</t>
  </si>
  <si>
    <t>RAMA GALIH ARIFANI</t>
  </si>
  <si>
    <t>RAMADHANI ESA PRASETYO</t>
  </si>
  <si>
    <t>RENI SETIANINGSIH</t>
  </si>
  <si>
    <t>RUSWENDI</t>
  </si>
  <si>
    <t>SHELLA PUSPITARINI</t>
  </si>
  <si>
    <t>SILVIA AGUSTIN</t>
  </si>
  <si>
    <t>SITI ASIYAH</t>
  </si>
  <si>
    <t>SYAIFUDIN</t>
  </si>
  <si>
    <t>TRISNO NURHIYANSYAH</t>
  </si>
  <si>
    <t>VIKI PRADANA WANDASAH</t>
  </si>
  <si>
    <t>VIRYAL LULU FAKHIRA</t>
  </si>
  <si>
    <t>WAHYU ANGGUN SASMITA DEWI</t>
  </si>
  <si>
    <t>WAHYU SETIA LAIYLA</t>
  </si>
  <si>
    <t>WINDA PRIHATIN</t>
  </si>
  <si>
    <t>YUNI SAFITRI</t>
  </si>
  <si>
    <t>ZAHRA AZIZAH</t>
  </si>
  <si>
    <t>ADNAN HADI SETIAWAN</t>
  </si>
  <si>
    <t>AGIL RAMADAN</t>
  </si>
  <si>
    <t>AKHMAR WAKHYUDI</t>
  </si>
  <si>
    <t>ALFIAN QO'IDUL UMAM</t>
  </si>
  <si>
    <t>ANIK ADI PUTRA</t>
  </si>
  <si>
    <t>ARBIAN MAULANA ***</t>
  </si>
  <si>
    <t>ARISA RIMA DHANI</t>
  </si>
  <si>
    <t>AYU SAVIA</t>
  </si>
  <si>
    <t>DIAH UNI PANGESTU</t>
  </si>
  <si>
    <t>EGI SAPUTRA</t>
  </si>
  <si>
    <t>FITRI SUSANTI</t>
  </si>
  <si>
    <t>GILANG AJI SUNGSORO</t>
  </si>
  <si>
    <t>HANISA TOKUJU DRAJAT TRI HASTUTI</t>
  </si>
  <si>
    <t>IBNU MOBAROH</t>
  </si>
  <si>
    <t>IMAM SUBEKTI</t>
  </si>
  <si>
    <t>INDRA NUR FAUZY</t>
  </si>
  <si>
    <t>KUSDIANNINGSIH SUDARNO</t>
  </si>
  <si>
    <t>LENI MARDIYANI</t>
  </si>
  <si>
    <t>MAULANA REDI ALFIYAN</t>
  </si>
  <si>
    <t>NENDA FARIDA</t>
  </si>
  <si>
    <t>NUR ROFA'AH</t>
  </si>
  <si>
    <t>OKTI PURWATI</t>
  </si>
  <si>
    <t>RENO DWI SUBAGYO</t>
  </si>
  <si>
    <t>ROBI FIRMANSYAH</t>
  </si>
  <si>
    <t>ROKHAYATUN</t>
  </si>
  <si>
    <t>SEPTI AMALIA</t>
  </si>
  <si>
    <t>SHINTIA WANDASARI</t>
  </si>
  <si>
    <t>SIGIT SISWANTO</t>
  </si>
  <si>
    <t>SITI ATIKOH</t>
  </si>
  <si>
    <t>SITI NURBAETI</t>
  </si>
  <si>
    <t>SUMARLINA</t>
  </si>
  <si>
    <t>VISTA DINI ASTIKA</t>
  </si>
  <si>
    <t>YANUAR SUBEKTI</t>
  </si>
  <si>
    <t>YUSTIKA MARYATUL ULFA</t>
  </si>
  <si>
    <t>AA FAJAR ABDU FATUROCHMAN</t>
  </si>
  <si>
    <t>AGUNG FIRMANSAH</t>
  </si>
  <si>
    <t>AGUS WIDADI</t>
  </si>
  <si>
    <t>ALI MUSTOFA</t>
  </si>
  <si>
    <t>AMSOR RIYANTO</t>
  </si>
  <si>
    <t>ARIF FAUZAN</t>
  </si>
  <si>
    <t>AZIZ NURUL FIKRI</t>
  </si>
  <si>
    <t>DANI GITA SURYANI</t>
  </si>
  <si>
    <t>DEWI YANTI</t>
  </si>
  <si>
    <t>DIAH AJENG YUSRI PANGESTU</t>
  </si>
  <si>
    <t>FERI ANGGIAWAN</t>
  </si>
  <si>
    <t>FIA ANGGRAENI</t>
  </si>
  <si>
    <t>FITROH SEPTI ANA</t>
  </si>
  <si>
    <t>GALIH SOFIYANTO</t>
  </si>
  <si>
    <t>HARTONO</t>
  </si>
  <si>
    <t>IKHWAN EFENDI</t>
  </si>
  <si>
    <t>IQBAL DANA ARFAB</t>
  </si>
  <si>
    <t>LAELATUL FITRIANI</t>
  </si>
  <si>
    <t>NURKHAYATI</t>
  </si>
  <si>
    <t>OKA SUGANDA</t>
  </si>
  <si>
    <t>QORI SORAYA</t>
  </si>
  <si>
    <t>RIDO SAFE'I</t>
  </si>
  <si>
    <t>RIZKI GAYUH APRIANTO</t>
  </si>
  <si>
    <t>ROFIAH RIYANTI</t>
  </si>
  <si>
    <t>SAEFUL AMAR MA'RUF</t>
  </si>
  <si>
    <t>SAELA RIZKA</t>
  </si>
  <si>
    <t>SUMA YOGA EDI PAMUNGKAS</t>
  </si>
  <si>
    <t>TRI WAHYUNINGSIH</t>
  </si>
  <si>
    <t>ULFIATUN TO'ATIYAH</t>
  </si>
  <si>
    <t>VIVI DESTINA SAPUTRI</t>
  </si>
  <si>
    <t>WAHYU LU ANDONO</t>
  </si>
  <si>
    <t>WAHYU YULIANA</t>
  </si>
  <si>
    <t>WAHYUDIN</t>
  </si>
  <si>
    <t>WIWIN MAULI</t>
  </si>
  <si>
    <t>YEYEN YULIASIH</t>
  </si>
  <si>
    <t>ABDUL QOHAR</t>
  </si>
  <si>
    <t>ADE FAJRIN ABDU FATUROCHIM</t>
  </si>
  <si>
    <t>AFIZAL ADAM FIRMANSYAH</t>
  </si>
  <si>
    <t>ANGGUN PRAYITNO</t>
  </si>
  <si>
    <t>CYNDI UTAMI INDRIYANTI</t>
  </si>
  <si>
    <t>DEDE KHAMAM FAUZAN</t>
  </si>
  <si>
    <t>DEFI SAPUTRA</t>
  </si>
  <si>
    <t>DIMAS SUKMA AJI</t>
  </si>
  <si>
    <t>EKA LISTIYANA</t>
  </si>
  <si>
    <t>ENDAH SUPRIANI</t>
  </si>
  <si>
    <t>ERWIN ALAMSYAH</t>
  </si>
  <si>
    <t>FATHUROKHMAN</t>
  </si>
  <si>
    <t>FERRIANA SUSENO</t>
  </si>
  <si>
    <t>FUAD HIDAYAT</t>
  </si>
  <si>
    <t>IDAH LEKSANA</t>
  </si>
  <si>
    <t>INDAH KURNIASIH</t>
  </si>
  <si>
    <t>INDRI AJI</t>
  </si>
  <si>
    <t>ISMI LESTARI</t>
  </si>
  <si>
    <t>ISNI NUR FARIKHATI</t>
  </si>
  <si>
    <t>KENNY ANANTA</t>
  </si>
  <si>
    <t>KIKIP ANITA</t>
  </si>
  <si>
    <t>LILIN NUR KHASANAH</t>
  </si>
  <si>
    <t>LUTFI BIMA PRAYOGA</t>
  </si>
  <si>
    <t>MAULANA RIZA BACHTIAR</t>
  </si>
  <si>
    <t>MAULITA MAFA ALDIYANA</t>
  </si>
  <si>
    <t>NADZAR TRI HIDAYAT</t>
  </si>
  <si>
    <t>NURYATUN AMALIYAH</t>
  </si>
  <si>
    <t>RAHAYUNIGTYAS OKTAVIANI</t>
  </si>
  <si>
    <t>SANTI LESTARI</t>
  </si>
  <si>
    <t>SITI FAUZIYAH</t>
  </si>
  <si>
    <t>SOPIATUL LAELI</t>
  </si>
  <si>
    <t>TITIN NUR NGAENI</t>
  </si>
  <si>
    <t>WIDAD TRIE AMBARSARI</t>
  </si>
  <si>
    <t>YULI ONO</t>
  </si>
  <si>
    <t>YULIADI FAJAR PANGESTU</t>
  </si>
  <si>
    <t>AFLU NIZAR RAHBANI</t>
  </si>
  <si>
    <t>AGUS TRIWIBOWO</t>
  </si>
  <si>
    <t>ANI SUPRIYATI</t>
  </si>
  <si>
    <t>BANGKIT SANDIKA</t>
  </si>
  <si>
    <t>DENA PRAYOGA</t>
  </si>
  <si>
    <t>DESTA TRIYONO</t>
  </si>
  <si>
    <t>DWI SETYANINGSIH</t>
  </si>
  <si>
    <t>DWI SUGIARTI</t>
  </si>
  <si>
    <t>FATIMAH WINDIASTUTI</t>
  </si>
  <si>
    <t>FITRI DWI SETYANINGSIH</t>
  </si>
  <si>
    <t>GAYUH RINESTU</t>
  </si>
  <si>
    <t>HANIF RAMDANI</t>
  </si>
  <si>
    <t>HARDOYO</t>
  </si>
  <si>
    <t>ISNI FITRIYANI</t>
  </si>
  <si>
    <t>JAKIATUN KHASANI</t>
  </si>
  <si>
    <t>KHAYATUL IMAN</t>
  </si>
  <si>
    <t>LANDUNG SARYONO</t>
  </si>
  <si>
    <t>LILIS WIDIYAWATI</t>
  </si>
  <si>
    <t>MAHMUDAH AZZAHRA</t>
  </si>
  <si>
    <t>MUFTI NUR MUKAROMAH</t>
  </si>
  <si>
    <t>PANCAR NOVA LAILA FITRA</t>
  </si>
  <si>
    <t>PUPUT RIYANTO</t>
  </si>
  <si>
    <t>RIZAL MAULANA</t>
  </si>
  <si>
    <t>RIZKI AJI AFIF ASY ARY</t>
  </si>
  <si>
    <t>SIGIT SUSANTO</t>
  </si>
  <si>
    <t>SINGGIH WICAKSONO</t>
  </si>
  <si>
    <t>SITI MURDIYATI</t>
  </si>
  <si>
    <t>SLAMET SURENO</t>
  </si>
  <si>
    <t>SUPRIYANTO</t>
  </si>
  <si>
    <t>TIRA ROSALINA</t>
  </si>
  <si>
    <t>TRIMA AJI NUR RIZKI</t>
  </si>
  <si>
    <t>VERTIKA ANGGRAENI</t>
  </si>
  <si>
    <t>WAHYUNI</t>
  </si>
  <si>
    <t>WAWAN ARIWIBOWO</t>
  </si>
  <si>
    <t>DEFIK YUNIANTO</t>
  </si>
  <si>
    <t>AHMAD FAIZAL MA'ARIF</t>
  </si>
  <si>
    <t>AL FADILA NUR ZEN</t>
  </si>
  <si>
    <t>ALDI YULIANTO</t>
  </si>
  <si>
    <t>ALIP JUNAEDI</t>
  </si>
  <si>
    <t>ANDRE EKO PRATAMA</t>
  </si>
  <si>
    <t>ANGGI MAULANI</t>
  </si>
  <si>
    <t>ANISA</t>
  </si>
  <si>
    <t>APUR RIA NIG ASIH</t>
  </si>
  <si>
    <t>ASTRI NUR RAFITASARI</t>
  </si>
  <si>
    <t>AYU MULYANI</t>
  </si>
  <si>
    <t>BELA MAHENDRA</t>
  </si>
  <si>
    <t>BELLA LIANA SANTOSO</t>
  </si>
  <si>
    <t>DAVID PRIYATMOKO</t>
  </si>
  <si>
    <t>ESTI YANI</t>
  </si>
  <si>
    <t>HENDRI DWI SAPUTRA</t>
  </si>
  <si>
    <t>HINDUN KHOERIYATUNNISYA</t>
  </si>
  <si>
    <t>IKA NUR MELISA</t>
  </si>
  <si>
    <t>ISNA FITRIANA</t>
  </si>
  <si>
    <t>IVAN ARIFUDIN</t>
  </si>
  <si>
    <t>JELI IRAWAN</t>
  </si>
  <si>
    <t>KUSNADI</t>
  </si>
  <si>
    <t>LISA MURDIYANTI</t>
  </si>
  <si>
    <t>LODI SAPUTRA</t>
  </si>
  <si>
    <t>MELY ISNAENI</t>
  </si>
  <si>
    <t>MUHAMAD FIQIH DZULFIQOR</t>
  </si>
  <si>
    <t>NELY ROSYALINA AGUSTIN</t>
  </si>
  <si>
    <t>RIKA NUR RAHMAWATI</t>
  </si>
  <si>
    <t>RIZKI RIYADI</t>
  </si>
  <si>
    <t>SHAHIH</t>
  </si>
  <si>
    <t>SITI JURIYAH</t>
  </si>
  <si>
    <t>TRI RESPANTI</t>
  </si>
  <si>
    <t>TRIMO IKHTIAR</t>
  </si>
  <si>
    <t>TSALISA AZKIYA</t>
  </si>
  <si>
    <t>YANA FATIMAH</t>
  </si>
  <si>
    <t>ADE YUANITA PUTRI PRATIWI</t>
  </si>
  <si>
    <t>ADI SUPARNO</t>
  </si>
  <si>
    <t>AGUNG SAPUTRA</t>
  </si>
  <si>
    <t>AGUS PRASETYA</t>
  </si>
  <si>
    <t>AMELIA PRAMUWARSARI</t>
  </si>
  <si>
    <t>ANGGY SILFIA</t>
  </si>
  <si>
    <t>ANNI YATUSSHOBA</t>
  </si>
  <si>
    <t>BENNI WAHYUDI</t>
  </si>
  <si>
    <t>DEDE JULI SETIAWAN</t>
  </si>
  <si>
    <t>DENI RAJIF</t>
  </si>
  <si>
    <t>DIAN ADITYA MASLY</t>
  </si>
  <si>
    <t>DIANTORO</t>
  </si>
  <si>
    <t>DINAR PUTRI FERLIANI BIMBO</t>
  </si>
  <si>
    <t>DWI CAHYO</t>
  </si>
  <si>
    <t>EGIANA</t>
  </si>
  <si>
    <t>FEBRIYANTO</t>
  </si>
  <si>
    <t>FINDI ATIKANINGSIH</t>
  </si>
  <si>
    <t>GALANG FIRGIAWAN</t>
  </si>
  <si>
    <t>HILMAN MIFTAKHUL FARIKH</t>
  </si>
  <si>
    <t>II MAINATI</t>
  </si>
  <si>
    <t>JAKIYATUN KHASANAH</t>
  </si>
  <si>
    <t>KASITO</t>
  </si>
  <si>
    <t>KRISWANTINAH</t>
  </si>
  <si>
    <t>MASTURO</t>
  </si>
  <si>
    <t>MUJI LESTARI</t>
  </si>
  <si>
    <t>NABILA BUNGA RATU PIARA DICINTA</t>
  </si>
  <si>
    <t>OJI SETIYA MUNANDAR</t>
  </si>
  <si>
    <t>REKA RIMADANITA NORMA LIHBAWANI</t>
  </si>
  <si>
    <t>RESA SEPTIYANA</t>
  </si>
  <si>
    <t>RISKI WINDIARTI</t>
  </si>
  <si>
    <t>SARAS AVIFANISA</t>
  </si>
  <si>
    <t>WAHYU FEBRIYANTO</t>
  </si>
  <si>
    <t>RIFKI ARDIANTO</t>
  </si>
  <si>
    <t>AFTIK SULFIYANI</t>
  </si>
  <si>
    <t>AKHMAD SUBEKHI</t>
  </si>
  <si>
    <t>ANDRE KURNIAWAN</t>
  </si>
  <si>
    <t>ANITA WIJI RAHAYU</t>
  </si>
  <si>
    <t>ATIK JAROTUL ALAWIYAH</t>
  </si>
  <si>
    <t>BACHTIAR</t>
  </si>
  <si>
    <t>DEBRA SAFITRI</t>
  </si>
  <si>
    <t>DINA PUSPITASARI</t>
  </si>
  <si>
    <t>DIYAH AYU</t>
  </si>
  <si>
    <t>ELAN SUBEKTI</t>
  </si>
  <si>
    <t>ENDAH YUNIARTI</t>
  </si>
  <si>
    <t>FAISHAL ALWAN</t>
  </si>
  <si>
    <t>FIPA TRIYADI</t>
  </si>
  <si>
    <t>GIGIH PUJAWINATA</t>
  </si>
  <si>
    <t>HANDIKA MAULID DZULFIKAR</t>
  </si>
  <si>
    <t>HANI TRI AGUSNURTOFIQ</t>
  </si>
  <si>
    <t>HARDIKA AGUSTIAN</t>
  </si>
  <si>
    <t>ILHAM WIDIANTO</t>
  </si>
  <si>
    <t>INDAH LESTARI</t>
  </si>
  <si>
    <t>LILISTYAWATI</t>
  </si>
  <si>
    <t>LUZI PURWA ANDANA</t>
  </si>
  <si>
    <t>NANDA AYU SEKAR RINI PR</t>
  </si>
  <si>
    <t>NENI FITRI ASIH</t>
  </si>
  <si>
    <t>NOVIAR AJI RIZALDI</t>
  </si>
  <si>
    <t>RAMADAN ALMALIK</t>
  </si>
  <si>
    <t>REDHA WARDHANI</t>
  </si>
  <si>
    <t>REIZA FAJRI</t>
  </si>
  <si>
    <t>RENI</t>
  </si>
  <si>
    <t>SITI NUR AESIH</t>
  </si>
  <si>
    <t>SRI AFRIYA SARASWATI NINGSIH</t>
  </si>
  <si>
    <t>TOHA SAPUTRA</t>
  </si>
  <si>
    <t>WAHYU ISTIQOMAH</t>
  </si>
  <si>
    <t>YESI DWI YUSNENI</t>
  </si>
  <si>
    <t>TASIRAH</t>
  </si>
  <si>
    <t>AAN ARIFIN</t>
  </si>
  <si>
    <t>ADE SETIAWAN</t>
  </si>
  <si>
    <t>AGUSTINA INDRAYANI</t>
  </si>
  <si>
    <t>AJI SUPRIYANTO</t>
  </si>
  <si>
    <t>AKBAR AFIDIN</t>
  </si>
  <si>
    <t>ALIF SYAHBANA</t>
  </si>
  <si>
    <t>ANDRIYANI</t>
  </si>
  <si>
    <t>ANGKEN PUNDY ANTIKA</t>
  </si>
  <si>
    <t>BAYU TENTREM SANTOSA</t>
  </si>
  <si>
    <t>CAHYA INDRA KUSUMA</t>
  </si>
  <si>
    <t>DANI ELSARINI</t>
  </si>
  <si>
    <t>DESI SETIOWATI</t>
  </si>
  <si>
    <t>DWI ISNA AYUNDA</t>
  </si>
  <si>
    <t>HANIF AWALUDIN</t>
  </si>
  <si>
    <t>HERA HANITRAH POERNOMO</t>
  </si>
  <si>
    <t>HERSA HANITRAH POERNOMO</t>
  </si>
  <si>
    <t>IQBAL YUNIAR</t>
  </si>
  <si>
    <t>ISMI OKTIYANI AZUHRO</t>
  </si>
  <si>
    <t>JEFRI SETIYA PRIMA</t>
  </si>
  <si>
    <t>KHOIRIA SYAFAROH</t>
  </si>
  <si>
    <t>KURNIASIH</t>
  </si>
  <si>
    <t>MEITRI LATHIFAH</t>
  </si>
  <si>
    <t>MURNI SETYO ASIH</t>
  </si>
  <si>
    <t>NARYATI</t>
  </si>
  <si>
    <t>OKTA FRIANTO NUR FAISAL</t>
  </si>
  <si>
    <t>OKTA TRI REJEKI FAUJI</t>
  </si>
  <si>
    <t>OKTI ANJARWATI</t>
  </si>
  <si>
    <t>RIAN AGUS PRASETYO</t>
  </si>
  <si>
    <t>RIAN PRAYOGA ADISTYA</t>
  </si>
  <si>
    <t>RISA ERAWATI</t>
  </si>
  <si>
    <t>RITA ARISTIANI</t>
  </si>
  <si>
    <t>RUDIANSAH</t>
  </si>
  <si>
    <t>SEPTIAN NINGGAR</t>
  </si>
  <si>
    <t>SETIANI MUGI LESTARI</t>
  </si>
  <si>
    <t>SETYANINGSIH</t>
  </si>
  <si>
    <t>SINGGIH HADI WIRATMAJA</t>
  </si>
  <si>
    <t>SUSI AGUSTIANINGSIH</t>
  </si>
  <si>
    <t>SUYATI</t>
  </si>
  <si>
    <t>TRIO ANGGARA</t>
  </si>
  <si>
    <t>ULFA YUNSYI AFROHA</t>
  </si>
  <si>
    <t>WATI RAHAYU</t>
  </si>
  <si>
    <t>YOGO KUWATNO</t>
  </si>
  <si>
    <t>AGUNG SETYO BUDI</t>
  </si>
  <si>
    <t>AMINUDIN SABANA ROHMAN</t>
  </si>
  <si>
    <t>APRILIA YULI ASTUTI</t>
  </si>
  <si>
    <t>ARIF SETIAWAN</t>
  </si>
  <si>
    <t>DEDI KUSTRIYANTO</t>
  </si>
  <si>
    <t>DESI EPITA ANGGRAINI</t>
  </si>
  <si>
    <t>DIAS SURYA PAMUJI</t>
  </si>
  <si>
    <t>DWIJAYANTI</t>
  </si>
  <si>
    <t>EKA PUTRI ALFRIANTI</t>
  </si>
  <si>
    <t>ELA MAULINA RAMLAN</t>
  </si>
  <si>
    <t xml:space="preserve">FANNY YUNIATI </t>
  </si>
  <si>
    <t>FAZA FAKHRIAN WILDAN</t>
  </si>
  <si>
    <t>GALUH PERMANA</t>
  </si>
  <si>
    <t>GILANG RAMADANI</t>
  </si>
  <si>
    <t>HANA NOVITARINI</t>
  </si>
  <si>
    <t>HANIF SARIFUDIN</t>
  </si>
  <si>
    <t>HENING SINTIYA</t>
  </si>
  <si>
    <t>IMAM PRASETYO</t>
  </si>
  <si>
    <t>ISTI HIDAYAH</t>
  </si>
  <si>
    <t>JONI ISMANTO</t>
  </si>
  <si>
    <t>JUMIRAH</t>
  </si>
  <si>
    <t>KIKI WIDODO</t>
  </si>
  <si>
    <t>LAELI HASANAH</t>
  </si>
  <si>
    <t>LAELI TRI LESTARI</t>
  </si>
  <si>
    <t>NOPI NURJANAH</t>
  </si>
  <si>
    <t>NOVI ISNAENAH</t>
  </si>
  <si>
    <t>NURUL FAUZI</t>
  </si>
  <si>
    <t>OVI ACHIROHYATI</t>
  </si>
  <si>
    <t>PUPUT KARTINI</t>
  </si>
  <si>
    <t>RESKI PAMBUDI</t>
  </si>
  <si>
    <t>SEPTI NUR FARIHAH</t>
  </si>
  <si>
    <t>SILFIYANI</t>
  </si>
  <si>
    <t>SINTA OKTAVIANA</t>
  </si>
  <si>
    <t>SUSWANTO</t>
  </si>
  <si>
    <t>SYARIF TIAN</t>
  </si>
  <si>
    <t>TITI ARISKA</t>
  </si>
  <si>
    <t>TRIANTORO</t>
  </si>
  <si>
    <t>UMI WULANDARI</t>
  </si>
  <si>
    <t>WAHYU 'ALAHIDDIN</t>
  </si>
  <si>
    <t>WINDA ELIS PRASISKA</t>
  </si>
  <si>
    <t>YODI GAGAH PRASETYO</t>
  </si>
  <si>
    <t>YOGI SETIAWAN</t>
  </si>
  <si>
    <t>AGUS PRAMONO</t>
  </si>
  <si>
    <t>ANA NURCHASANAH</t>
  </si>
  <si>
    <t>ANDINI SEFTIYANI PUTRI</t>
  </si>
  <si>
    <t>ANISA WULANDARI</t>
  </si>
  <si>
    <t>ARIENDA BUNGA PERTIWI</t>
  </si>
  <si>
    <t>DELLA ARIS SUSANTI</t>
  </si>
  <si>
    <t>DINI MASLINGGA</t>
  </si>
  <si>
    <t>DONI MUHAMAD IQBAL</t>
  </si>
  <si>
    <t>DWI ESTI NURHAYATI</t>
  </si>
  <si>
    <t>ERWITA DIANTI</t>
  </si>
  <si>
    <t>ESTI RIYANI</t>
  </si>
  <si>
    <t>FAJAR HANTOKO</t>
  </si>
  <si>
    <t>HARRY YULIANTO</t>
  </si>
  <si>
    <t>IKBAL KUSWOYO</t>
  </si>
  <si>
    <t>IMAM KHAMDANI</t>
  </si>
  <si>
    <t>IRFAN HIDAYAT</t>
  </si>
  <si>
    <t>ISNAENI ARIF RAHMAN</t>
  </si>
  <si>
    <t>LAELA ISTIJABAH</t>
  </si>
  <si>
    <t>LAMI PANGESTIKA</t>
  </si>
  <si>
    <t>MEGA RIZKIANA</t>
  </si>
  <si>
    <t>MEGA RIZKIANI</t>
  </si>
  <si>
    <t>MOHAMAD BAYU SETIAJI</t>
  </si>
  <si>
    <t>NANDA INMASTIYANI PUTRI</t>
  </si>
  <si>
    <t>NOVIANA MUGI RAHAYU</t>
  </si>
  <si>
    <t>RIKO WIDARWANTO</t>
  </si>
  <si>
    <t>RISKA KARTIKAWATI</t>
  </si>
  <si>
    <t>RISKI WAHYU RAMADHON</t>
  </si>
  <si>
    <t>RIZKI AMALIA</t>
  </si>
  <si>
    <t>RURI YOGA SAPUTRA</t>
  </si>
  <si>
    <t>SARTONO</t>
  </si>
  <si>
    <t>SEPRILIARDI SANTOSO</t>
  </si>
  <si>
    <t>SITI KHOTIJAH</t>
  </si>
  <si>
    <t>SUGENG RIYADI</t>
  </si>
  <si>
    <t>SUPRIYANTI</t>
  </si>
  <si>
    <t>SUSWOTO</t>
  </si>
  <si>
    <t>TIYA YUNIARTI</t>
  </si>
  <si>
    <t>TRI WANANTO</t>
  </si>
  <si>
    <t>UMI JUMIYATI</t>
  </si>
  <si>
    <t>WINARTO</t>
  </si>
  <si>
    <t>WINDA ASYATI</t>
  </si>
  <si>
    <t>YOSIANA RAHMASARI</t>
  </si>
  <si>
    <t>YUNI LESTARI</t>
  </si>
  <si>
    <t>AJI SUKMA UTAMA</t>
  </si>
  <si>
    <t>ALIT YOGA PERMANA</t>
  </si>
  <si>
    <t>ARIF MUNANDAR</t>
  </si>
  <si>
    <t>ARIFIN LULISTIONO</t>
  </si>
  <si>
    <t>AYU SETYO NINGRUM</t>
  </si>
  <si>
    <t>DIAN RESTU PRISTIYANTO</t>
  </si>
  <si>
    <t>DURNINGSIH</t>
  </si>
  <si>
    <t>DWI AGUSTINA</t>
  </si>
  <si>
    <t>DWI RESTOWO</t>
  </si>
  <si>
    <t>EDI SEKTIYAWAN</t>
  </si>
  <si>
    <t>EKO PURWANTO</t>
  </si>
  <si>
    <t>ELI WINARSIH</t>
  </si>
  <si>
    <t>ENDANG RETNOWATI INDRAYANI</t>
  </si>
  <si>
    <t>FADCHULI JANAH</t>
  </si>
  <si>
    <t>FENTI SIRULAHI</t>
  </si>
  <si>
    <t>FERI KANTI RAHAYU</t>
  </si>
  <si>
    <t>HANNA FADHILLAH</t>
  </si>
  <si>
    <t>HARI LUKMANA</t>
  </si>
  <si>
    <t>HENDRIK SEPTIAWAN</t>
  </si>
  <si>
    <t>HERI SETIAWAN</t>
  </si>
  <si>
    <t>IAN SEPTIYAN</t>
  </si>
  <si>
    <t>IFNI AMALIA</t>
  </si>
  <si>
    <t>KHAIRUL RIZA FAUZAN</t>
  </si>
  <si>
    <t>KHAUZIN YANUAR FIRMANSAH</t>
  </si>
  <si>
    <t>KHUSNUL KHOTIMAH</t>
  </si>
  <si>
    <t>LINA NUR SAFANGAH</t>
  </si>
  <si>
    <t>MAKHBUB RIFKI ARROZI</t>
  </si>
  <si>
    <t>MOKHAMAD RIZKI Z</t>
  </si>
  <si>
    <t>NUNUNG SUCI MUBAROH</t>
  </si>
  <si>
    <t>RA. PUTRI ARIBAH GIRI MAITSAA'</t>
  </si>
  <si>
    <t>RAHMATIKA LAILI</t>
  </si>
  <si>
    <t>RIAN ERIK AJI SAPUTRA</t>
  </si>
  <si>
    <t>ROZELLA RIA REFITA</t>
  </si>
  <si>
    <t>SEPTIAN SANU SYAHPUTRA</t>
  </si>
  <si>
    <t>SEPTIANA DANI RAHAYU</t>
  </si>
  <si>
    <t>SITI JUMAROH</t>
  </si>
  <si>
    <t>SUCI WAHYUNINGSIH</t>
  </si>
  <si>
    <t>SULISTIYANINGSIH</t>
  </si>
  <si>
    <t>THEPUR AROFAT</t>
  </si>
  <si>
    <t>TIYA HAJRAH</t>
  </si>
  <si>
    <t>WAHYU UMI NURJANAH</t>
  </si>
  <si>
    <t>WINDA FEBRINA SAFITRI</t>
  </si>
  <si>
    <t>ADE PUTRA ALAMSYAH</t>
  </si>
  <si>
    <t>ADI SAPUTRA</t>
  </si>
  <si>
    <t>ADI SUPRAPTO</t>
  </si>
  <si>
    <t>ADI WIJAYANTO</t>
  </si>
  <si>
    <t>ALFIA ROKHANI</t>
  </si>
  <si>
    <t>ANGGIT PRAYOGA</t>
  </si>
  <si>
    <t>ARDIANTO</t>
  </si>
  <si>
    <t>DELA MAHDAVIANA</t>
  </si>
  <si>
    <t>DEVI ARISTA</t>
  </si>
  <si>
    <t>EKA AMININGSIH</t>
  </si>
  <si>
    <t>EKI NURHAYATI</t>
  </si>
  <si>
    <t>ERMA SETYANI</t>
  </si>
  <si>
    <t>FAJAR MUKTI RIZKIANA</t>
  </si>
  <si>
    <t>GINANJAR KURNIA RAMADHAN</t>
  </si>
  <si>
    <t>HERANITA DEWI SARASWATI</t>
  </si>
  <si>
    <t>INDI IFANA</t>
  </si>
  <si>
    <t>JAMALI YANTO</t>
  </si>
  <si>
    <t>JEMI PATRIYA</t>
  </si>
  <si>
    <t>KUKUH WALUYO</t>
  </si>
  <si>
    <t>LILIS AISHA</t>
  </si>
  <si>
    <t>MEI MAIRA ULFAH</t>
  </si>
  <si>
    <t>MERLIN TYAS WULANDARI</t>
  </si>
  <si>
    <t>MINGGI TYA SUSRIADI</t>
  </si>
  <si>
    <t>MUKHAMMAD AFIFUDIN</t>
  </si>
  <si>
    <t>NADHIA AYU RISMA SARI</t>
  </si>
  <si>
    <t>NONI WHITA PROBOWATI</t>
  </si>
  <si>
    <t>NOVIANINGSIH</t>
  </si>
  <si>
    <t>OKA SUBEKHI</t>
  </si>
  <si>
    <t>PURNOMO AJI SAPUTRO</t>
  </si>
  <si>
    <t>QUROTUL TITIN AENY FARIDA</t>
  </si>
  <si>
    <t>RESTUNING PAMBUDI</t>
  </si>
  <si>
    <t>RIZAL YUNIARTO</t>
  </si>
  <si>
    <t>SIAMSI ADITIA</t>
  </si>
  <si>
    <t>SITI AISYAH</t>
  </si>
  <si>
    <t>SITI CHOLIAH</t>
  </si>
  <si>
    <t>SURYA ABIDIN</t>
  </si>
  <si>
    <t>UNIK TIRISNA SUCIATI</t>
  </si>
  <si>
    <t>USI ASSIFIA</t>
  </si>
  <si>
    <t>WINDA TRI HARDIYANI</t>
  </si>
  <si>
    <t>WIWIT ARIANTI AGUSTINA</t>
  </si>
  <si>
    <t>LUTFI ARDI NUGROHO</t>
  </si>
  <si>
    <t>ABDUL AZIZ</t>
  </si>
  <si>
    <t>AMBAR WAHYUDI</t>
  </si>
  <si>
    <t>ANJAR PRATIWI</t>
  </si>
  <si>
    <t>ARDIAN DWI PAMBUDI</t>
  </si>
  <si>
    <t>ARICO RENDI ALVIAN</t>
  </si>
  <si>
    <t>ASTRIA FAKTA HERANI</t>
  </si>
  <si>
    <t>ATIKA ROHATI FITRIA</t>
  </si>
  <si>
    <t>DENI SETIONO</t>
  </si>
  <si>
    <t>DEVI RIRIH SAPUTRI</t>
  </si>
  <si>
    <t>DIAH NIRMALASARI</t>
  </si>
  <si>
    <t>DIMAS SURATNO</t>
  </si>
  <si>
    <t>DWI DIAS NUR AENI</t>
  </si>
  <si>
    <t>ENI PURWATI</t>
  </si>
  <si>
    <t>FAKHRAN MAULANA</t>
  </si>
  <si>
    <t>ILHAM MAULIDDINA</t>
  </si>
  <si>
    <t>INTAN MAHARDIKA SARI DEWI</t>
  </si>
  <si>
    <t>IRKHAM FAUZI</t>
  </si>
  <si>
    <t>LAELI SOFIANI</t>
  </si>
  <si>
    <t>MEI LIZA VIONITA</t>
  </si>
  <si>
    <t>MUH NOVIANTO MUAKHOR</t>
  </si>
  <si>
    <t>PANJI DWI SANTOSA</t>
  </si>
  <si>
    <t>PURNAMA AJI PURWANTO</t>
  </si>
  <si>
    <t>RASITI</t>
  </si>
  <si>
    <t>RENDITA LAURENTIKA</t>
  </si>
  <si>
    <t>RESTU PRATAMA</t>
  </si>
  <si>
    <t>RISTI DWI MARYATUN</t>
  </si>
  <si>
    <t>RIYANTO</t>
  </si>
  <si>
    <t>SAEFUL MIZAN</t>
  </si>
  <si>
    <t>SISI BRILIANNITA RAMDHANI</t>
  </si>
  <si>
    <t>SITI NUR FADJRIAH</t>
  </si>
  <si>
    <t>SOLIAH</t>
  </si>
  <si>
    <t>TIKA YUNIAR</t>
  </si>
  <si>
    <t>TRI JAYANTI</t>
  </si>
  <si>
    <t>UMI SALAMAH</t>
  </si>
  <si>
    <t>UNI KHORUNNISA</t>
  </si>
  <si>
    <t>VIRGIAN METANINGTYAS SIGALUH</t>
  </si>
  <si>
    <t>WAHYU MARGIRINI</t>
  </si>
  <si>
    <t>WENI PURWASIH</t>
  </si>
  <si>
    <t>YOHANES AGATHA SENATAMA</t>
  </si>
  <si>
    <t>YUGO SULISTIO UTOMO</t>
  </si>
  <si>
    <t>IRGI APRILYA</t>
  </si>
  <si>
    <t>x</t>
  </si>
  <si>
    <t>Soal</t>
  </si>
  <si>
    <t>Materi/sub pokok bahasan /Indikator</t>
  </si>
  <si>
    <t xml:space="preserve"> 3,</t>
  </si>
  <si>
    <t xml:space="preserve"> 1,</t>
  </si>
  <si>
    <t xml:space="preserve"> 2,</t>
  </si>
  <si>
    <t xml:space="preserve"> 4,</t>
  </si>
  <si>
    <t xml:space="preserve"> 5,</t>
  </si>
  <si>
    <t xml:space="preserve"> 6,</t>
  </si>
  <si>
    <t xml:space="preserve"> 7,</t>
  </si>
  <si>
    <t xml:space="preserve"> 8,</t>
  </si>
  <si>
    <t xml:space="preserve"> 9,</t>
  </si>
  <si>
    <t xml:space="preserve"> 10,</t>
  </si>
  <si>
    <t xml:space="preserve"> 11,</t>
  </si>
  <si>
    <t xml:space="preserve"> 12,</t>
  </si>
  <si>
    <t xml:space="preserve"> 13,</t>
  </si>
  <si>
    <t xml:space="preserve"> 14,</t>
  </si>
  <si>
    <t xml:space="preserve"> 15,</t>
  </si>
  <si>
    <t xml:space="preserve"> 16,</t>
  </si>
  <si>
    <t xml:space="preserve"> 17,</t>
  </si>
  <si>
    <t xml:space="preserve"> 18,</t>
  </si>
  <si>
    <t xml:space="preserve"> 19,</t>
  </si>
  <si>
    <t xml:space="preserve"> 20,</t>
  </si>
  <si>
    <t xml:space="preserve"> 21,</t>
  </si>
  <si>
    <t xml:space="preserve"> 22,</t>
  </si>
  <si>
    <t xml:space="preserve"> 23,</t>
  </si>
  <si>
    <t xml:space="preserve"> 24,</t>
  </si>
  <si>
    <t xml:space="preserve"> 25,</t>
  </si>
  <si>
    <t xml:space="preserve"> 26,</t>
  </si>
  <si>
    <t xml:space="preserve"> 27,</t>
  </si>
  <si>
    <t xml:space="preserve"> 28,</t>
  </si>
  <si>
    <t xml:space="preserve"> 29,</t>
  </si>
  <si>
    <t xml:space="preserve"> 30,</t>
  </si>
  <si>
    <t xml:space="preserve"> 31,</t>
  </si>
  <si>
    <t xml:space="preserve"> 32,</t>
  </si>
  <si>
    <t xml:space="preserve"> 33,</t>
  </si>
  <si>
    <t xml:space="preserve"> 34,</t>
  </si>
  <si>
    <t xml:space="preserve"> 35,</t>
  </si>
  <si>
    <t xml:space="preserve"> 36,</t>
  </si>
  <si>
    <t xml:space="preserve"> 37,</t>
  </si>
  <si>
    <t xml:space="preserve"> 38,</t>
  </si>
  <si>
    <t xml:space="preserve"> 39,</t>
  </si>
  <si>
    <t xml:space="preserve"> 40,</t>
  </si>
  <si>
    <t>tiga</t>
  </si>
  <si>
    <t>empat</t>
  </si>
  <si>
    <t>lima</t>
  </si>
  <si>
    <t>enam</t>
  </si>
  <si>
    <t>delapan</t>
  </si>
  <si>
    <t>sembilan</t>
  </si>
  <si>
    <t>sepuluh</t>
  </si>
  <si>
    <t>tujuh</t>
  </si>
  <si>
    <t>Semua indik</t>
  </si>
  <si>
    <t>Mengerjakan soal</t>
  </si>
  <si>
    <t>koreksi</t>
  </si>
  <si>
    <t>Penugasan</t>
  </si>
  <si>
    <t>Dikoreksi</t>
  </si>
  <si>
    <t>sebelas</t>
  </si>
  <si>
    <t>duabelas</t>
  </si>
  <si>
    <t>dacbc</t>
  </si>
  <si>
    <t>a</t>
  </si>
  <si>
    <t>cbddb</t>
  </si>
  <si>
    <t>acbbd</t>
  </si>
  <si>
    <t>b</t>
  </si>
  <si>
    <t>Besaran Pokok/Turunan</t>
  </si>
  <si>
    <t>Satuan Besaran</t>
  </si>
  <si>
    <t>badbd</t>
  </si>
  <si>
    <t>dbabc</t>
  </si>
  <si>
    <t>abbbd</t>
  </si>
  <si>
    <t>dcccd</t>
  </si>
  <si>
    <t>bbbbd</t>
  </si>
  <si>
    <t>dcabc</t>
  </si>
  <si>
    <t>addbc</t>
  </si>
  <si>
    <t>abddd</t>
  </si>
  <si>
    <t>addba</t>
  </si>
  <si>
    <t>Selasa, 28 September 2010</t>
  </si>
  <si>
    <t>addca</t>
  </si>
  <si>
    <t>abbdb</t>
  </si>
  <si>
    <t>dcdcd</t>
  </si>
  <si>
    <t>badbb</t>
  </si>
  <si>
    <t>dbdca</t>
  </si>
  <si>
    <t>baddd</t>
  </si>
  <si>
    <t>dddca</t>
  </si>
  <si>
    <t>abcdd</t>
  </si>
  <si>
    <t>dxxcc</t>
  </si>
  <si>
    <t>abcdb</t>
  </si>
  <si>
    <t>dcacd</t>
  </si>
  <si>
    <t>abcca</t>
  </si>
  <si>
    <t>bddbd</t>
  </si>
  <si>
    <t>adbca</t>
  </si>
  <si>
    <t>acbdd</t>
  </si>
  <si>
    <t>bbbdb</t>
  </si>
  <si>
    <t>abdcd</t>
  </si>
  <si>
    <t>addcd</t>
  </si>
  <si>
    <t>addda</t>
  </si>
  <si>
    <t>bddbb</t>
  </si>
  <si>
    <t>cbbdd</t>
  </si>
  <si>
    <t>acddd</t>
  </si>
  <si>
    <t>baddb</t>
  </si>
  <si>
    <t>dacdd</t>
  </si>
  <si>
    <t>bacab</t>
  </si>
  <si>
    <t>dddbb</t>
  </si>
  <si>
    <t>baddc</t>
  </si>
  <si>
    <t>acdba</t>
  </si>
  <si>
    <t>dddcd</t>
  </si>
  <si>
    <t>1.3. Suhu dan Pengukuran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</si>
</sst>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4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quotePrefix="1" applyFont="1"/>
    <xf numFmtId="0" fontId="2" fillId="0" borderId="1" xfId="0" applyFont="1" applyBorder="1" applyAlignment="1">
      <alignment horizontal="center"/>
    </xf>
    <xf numFmtId="0" fontId="2" fillId="0" borderId="0" xfId="0" applyFont="1" applyFill="1" applyProtection="1">
      <protection locked="0"/>
    </xf>
    <xf numFmtId="0" fontId="2" fillId="0" borderId="0" xfId="0" applyFont="1" applyFill="1" applyProtection="1"/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quotePrefix="1" applyFont="1"/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 applyProtection="1">
      <alignment horizontal="center" vertical="center" wrapText="1"/>
      <protection locked="0"/>
    </xf>
    <xf numFmtId="2" fontId="0" fillId="0" borderId="1" xfId="0" applyNumberFormat="1" applyBorder="1" applyAlignment="1" applyProtection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center"/>
    </xf>
    <xf numFmtId="0" fontId="12" fillId="0" borderId="0" xfId="0" applyFont="1" applyProtection="1">
      <protection locked="0"/>
    </xf>
    <xf numFmtId="0" fontId="2" fillId="0" borderId="7" xfId="0" applyFont="1" applyBorder="1" applyAlignment="1">
      <alignment horizontal="center"/>
    </xf>
    <xf numFmtId="0" fontId="12" fillId="0" borderId="8" xfId="0" quotePrefix="1" applyFont="1" applyBorder="1" applyAlignment="1">
      <alignment horizontal="center" shrinkToFit="1"/>
    </xf>
    <xf numFmtId="0" fontId="12" fillId="0" borderId="0" xfId="0" applyFont="1" applyBorder="1" applyAlignment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Border="1"/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textRotation="90"/>
    </xf>
    <xf numFmtId="0" fontId="12" fillId="0" borderId="14" xfId="0" quotePrefix="1" applyFont="1" applyBorder="1" applyAlignment="1">
      <alignment horizontal="center" vertical="center" textRotation="90"/>
    </xf>
    <xf numFmtId="0" fontId="12" fillId="0" borderId="15" xfId="0" quotePrefix="1" applyFont="1" applyBorder="1" applyAlignment="1">
      <alignment horizontal="center" vertical="center" textRotation="90"/>
    </xf>
    <xf numFmtId="0" fontId="12" fillId="0" borderId="16" xfId="0" quotePrefix="1" applyFont="1" applyBorder="1" applyAlignment="1">
      <alignment horizontal="center" vertical="center" textRotation="90"/>
    </xf>
    <xf numFmtId="0" fontId="12" fillId="0" borderId="12" xfId="0" applyFont="1" applyBorder="1" applyAlignment="1">
      <alignment horizontal="center" vertical="center" textRotation="90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 applyProtection="1">
      <alignment shrinkToFit="1"/>
      <protection locked="0"/>
    </xf>
    <xf numFmtId="0" fontId="12" fillId="0" borderId="18" xfId="0" applyFont="1" applyBorder="1" applyAlignment="1" applyProtection="1">
      <alignment horizontal="center"/>
      <protection locked="0"/>
    </xf>
    <xf numFmtId="0" fontId="12" fillId="0" borderId="19" xfId="0" applyFont="1" applyBorder="1" applyAlignment="1" applyProtection="1">
      <alignment horizontal="center" shrinkToFit="1"/>
      <protection locked="0"/>
    </xf>
    <xf numFmtId="0" fontId="12" fillId="0" borderId="20" xfId="0" applyFont="1" applyBorder="1" applyAlignment="1" applyProtection="1">
      <alignment horizontal="center" shrinkToFit="1"/>
      <protection locked="0"/>
    </xf>
    <xf numFmtId="0" fontId="12" fillId="0" borderId="21" xfId="0" applyFont="1" applyBorder="1" applyAlignment="1" applyProtection="1">
      <alignment horizontal="center" shrinkToFit="1"/>
      <protection locked="0"/>
    </xf>
    <xf numFmtId="0" fontId="12" fillId="0" borderId="18" xfId="0" applyFont="1" applyBorder="1"/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 applyProtection="1">
      <alignment shrinkToFit="1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24" xfId="0" applyFont="1" applyBorder="1" applyAlignment="1" applyProtection="1">
      <alignment horizontal="center" shrinkToFit="1"/>
      <protection locked="0"/>
    </xf>
    <xf numFmtId="0" fontId="12" fillId="0" borderId="25" xfId="0" applyFont="1" applyBorder="1" applyAlignment="1" applyProtection="1">
      <alignment horizontal="center" shrinkToFit="1"/>
      <protection locked="0"/>
    </xf>
    <xf numFmtId="0" fontId="12" fillId="0" borderId="25" xfId="0" quotePrefix="1" applyFont="1" applyBorder="1" applyAlignment="1" applyProtection="1">
      <alignment horizontal="center" shrinkToFit="1"/>
      <protection locked="0"/>
    </xf>
    <xf numFmtId="0" fontId="12" fillId="0" borderId="26" xfId="0" applyFont="1" applyBorder="1" applyAlignment="1" applyProtection="1">
      <alignment horizontal="center" shrinkToFit="1"/>
      <protection locked="0"/>
    </xf>
    <xf numFmtId="0" fontId="12" fillId="0" borderId="23" xfId="0" applyFont="1" applyBorder="1"/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 applyProtection="1">
      <alignment shrinkToFit="1"/>
      <protection locked="0"/>
    </xf>
    <xf numFmtId="0" fontId="12" fillId="0" borderId="28" xfId="0" applyFont="1" applyBorder="1" applyAlignment="1" applyProtection="1">
      <alignment horizontal="center"/>
      <protection locked="0"/>
    </xf>
    <xf numFmtId="0" fontId="12" fillId="0" borderId="29" xfId="0" applyFont="1" applyBorder="1" applyAlignment="1" applyProtection="1">
      <alignment horizontal="center" shrinkToFit="1"/>
      <protection locked="0"/>
    </xf>
    <xf numFmtId="0" fontId="12" fillId="0" borderId="30" xfId="0" applyFont="1" applyBorder="1" applyAlignment="1" applyProtection="1">
      <alignment horizontal="center" shrinkToFit="1"/>
      <protection locked="0"/>
    </xf>
    <xf numFmtId="0" fontId="12" fillId="0" borderId="31" xfId="0" applyFont="1" applyBorder="1" applyAlignment="1" applyProtection="1">
      <alignment horizontal="center" shrinkToFit="1"/>
      <protection locked="0"/>
    </xf>
    <xf numFmtId="0" fontId="12" fillId="0" borderId="28" xfId="0" applyFont="1" applyBorder="1"/>
    <xf numFmtId="0" fontId="13" fillId="0" borderId="0" xfId="0" applyFont="1"/>
    <xf numFmtId="0" fontId="12" fillId="0" borderId="0" xfId="0" applyFont="1" applyBorder="1" applyAlignment="1"/>
    <xf numFmtId="0" fontId="12" fillId="0" borderId="8" xfId="0" applyFont="1" applyBorder="1" applyAlignment="1"/>
    <xf numFmtId="0" fontId="12" fillId="0" borderId="9" xfId="0" applyFont="1" applyBorder="1" applyAlignment="1"/>
    <xf numFmtId="0" fontId="12" fillId="0" borderId="10" xfId="0" applyFont="1" applyBorder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textRotation="90" shrinkToFit="1"/>
    </xf>
    <xf numFmtId="0" fontId="2" fillId="0" borderId="0" xfId="0" applyFont="1" applyAlignment="1">
      <alignment horizontal="center" vertical="center" textRotation="90"/>
    </xf>
    <xf numFmtId="0" fontId="2" fillId="0" borderId="3" xfId="0" applyFont="1" applyBorder="1" applyAlignment="1">
      <alignment horizontal="center"/>
    </xf>
    <xf numFmtId="0" fontId="8" fillId="0" borderId="0" xfId="0" applyFont="1"/>
    <xf numFmtId="0" fontId="16" fillId="0" borderId="0" xfId="0" applyFont="1"/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2" fontId="2" fillId="0" borderId="32" xfId="0" applyNumberFormat="1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Protection="1">
      <protection locked="0"/>
    </xf>
    <xf numFmtId="0" fontId="2" fillId="0" borderId="42" xfId="0" applyFont="1" applyBorder="1" applyProtection="1">
      <protection locked="0"/>
    </xf>
    <xf numFmtId="0" fontId="2" fillId="0" borderId="43" xfId="0" applyFont="1" applyBorder="1" applyProtection="1">
      <protection locked="0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2" fillId="0" borderId="44" xfId="0" applyFont="1" applyBorder="1" applyAlignment="1">
      <alignment horizontal="center" vertical="center" textRotation="90"/>
    </xf>
    <xf numFmtId="0" fontId="12" fillId="0" borderId="45" xfId="0" applyFont="1" applyBorder="1" applyAlignment="1">
      <alignment horizontal="center" vertical="center" textRotation="90"/>
    </xf>
    <xf numFmtId="0" fontId="12" fillId="0" borderId="46" xfId="0" applyFont="1" applyBorder="1" applyAlignment="1">
      <alignment horizontal="center" vertical="center" textRotation="90"/>
    </xf>
    <xf numFmtId="0" fontId="12" fillId="0" borderId="47" xfId="0" applyFont="1" applyBorder="1"/>
    <xf numFmtId="0" fontId="12" fillId="0" borderId="48" xfId="0" applyFont="1" applyBorder="1"/>
    <xf numFmtId="0" fontId="12" fillId="0" borderId="49" xfId="0" applyFont="1" applyBorder="1"/>
    <xf numFmtId="0" fontId="12" fillId="0" borderId="50" xfId="0" applyFont="1" applyBorder="1"/>
    <xf numFmtId="0" fontId="12" fillId="0" borderId="51" xfId="0" applyFont="1" applyBorder="1"/>
    <xf numFmtId="0" fontId="12" fillId="0" borderId="52" xfId="0" applyFont="1" applyBorder="1"/>
    <xf numFmtId="0" fontId="12" fillId="0" borderId="53" xfId="0" applyFont="1" applyBorder="1"/>
    <xf numFmtId="0" fontId="12" fillId="0" borderId="54" xfId="0" applyFont="1" applyBorder="1"/>
    <xf numFmtId="0" fontId="12" fillId="0" borderId="55" xfId="0" applyFont="1" applyBorder="1"/>
    <xf numFmtId="0" fontId="2" fillId="0" borderId="0" xfId="0" applyFont="1" applyAlignment="1" applyProtection="1">
      <alignment vertical="center" wrapText="1"/>
    </xf>
    <xf numFmtId="0" fontId="7" fillId="0" borderId="1" xfId="0" applyFont="1" applyBorder="1" applyAlignment="1" applyProtection="1">
      <alignment shrinkToFit="1"/>
      <protection locked="0"/>
    </xf>
    <xf numFmtId="0" fontId="7" fillId="0" borderId="32" xfId="0" applyFont="1" applyBorder="1" applyAlignment="1" applyProtection="1">
      <alignment shrinkToFit="1"/>
      <protection locked="0"/>
    </xf>
    <xf numFmtId="0" fontId="7" fillId="0" borderId="34" xfId="0" applyFont="1" applyBorder="1" applyAlignment="1" applyProtection="1">
      <alignment shrinkToFit="1"/>
      <protection locked="0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56" xfId="0" applyFont="1" applyBorder="1" applyAlignment="1" applyProtection="1">
      <alignment shrinkToFit="1"/>
      <protection locked="0"/>
    </xf>
    <xf numFmtId="0" fontId="2" fillId="0" borderId="2" xfId="0" applyFont="1" applyBorder="1" applyAlignment="1" applyProtection="1">
      <alignment shrinkToFit="1"/>
      <protection locked="0"/>
    </xf>
    <xf numFmtId="0" fontId="2" fillId="0" borderId="57" xfId="0" applyFont="1" applyBorder="1" applyAlignment="1" applyProtection="1">
      <alignment shrinkToFit="1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0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2" fillId="0" borderId="57" xfId="0" applyFont="1" applyBorder="1" applyAlignment="1" applyProtection="1">
      <alignment horizontal="right"/>
      <protection locked="0"/>
    </xf>
    <xf numFmtId="0" fontId="2" fillId="0" borderId="56" xfId="0" applyFont="1" applyBorder="1" applyAlignment="1" applyProtection="1">
      <alignment horizontal="right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shrinkToFit="1"/>
    </xf>
    <xf numFmtId="0" fontId="7" fillId="0" borderId="0" xfId="0" applyFont="1" applyFill="1"/>
    <xf numFmtId="0" fontId="7" fillId="0" borderId="2" xfId="0" applyFont="1" applyBorder="1" applyAlignment="1">
      <alignment horizontal="center" shrinkToFit="1"/>
    </xf>
    <xf numFmtId="0" fontId="11" fillId="0" borderId="0" xfId="0" applyFont="1" applyAlignment="1">
      <alignment shrinkToFit="1"/>
    </xf>
    <xf numFmtId="0" fontId="0" fillId="0" borderId="2" xfId="0" applyBorder="1" applyAlignment="1">
      <alignment vertical="center" shrinkToFit="1"/>
    </xf>
    <xf numFmtId="0" fontId="0" fillId="0" borderId="6" xfId="0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/>
    </xf>
    <xf numFmtId="0" fontId="0" fillId="0" borderId="6" xfId="0" applyBorder="1"/>
    <xf numFmtId="0" fontId="7" fillId="0" borderId="1" xfId="0" quotePrefix="1" applyFont="1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0" xfId="0" applyAlignment="1">
      <alignment shrinkToFit="1"/>
    </xf>
    <xf numFmtId="0" fontId="0" fillId="0" borderId="4" xfId="0" applyFill="1" applyBorder="1" applyAlignment="1">
      <alignment shrinkToFit="1"/>
    </xf>
    <xf numFmtId="0" fontId="7" fillId="0" borderId="1" xfId="0" applyFont="1" applyBorder="1" applyAlignment="1">
      <alignment shrinkToFit="1"/>
    </xf>
    <xf numFmtId="0" fontId="0" fillId="0" borderId="6" xfId="0" applyBorder="1" applyAlignment="1" applyProtection="1">
      <alignment horizontal="center" vertical="center" wrapText="1"/>
      <protection locked="0"/>
    </xf>
    <xf numFmtId="0" fontId="7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2" fillId="0" borderId="9" xfId="0" applyFont="1" applyBorder="1" applyAlignment="1" applyProtection="1">
      <alignment horizontal="center" shrinkToFit="1"/>
      <protection locked="0"/>
    </xf>
    <xf numFmtId="0" fontId="12" fillId="0" borderId="9" xfId="0" quotePrefix="1" applyFont="1" applyBorder="1" applyAlignment="1" applyProtection="1">
      <alignment horizontal="center" shrinkToFit="1"/>
      <protection locked="0"/>
    </xf>
    <xf numFmtId="0" fontId="12" fillId="0" borderId="11" xfId="0" quotePrefix="1" applyFont="1" applyBorder="1" applyAlignment="1" applyProtection="1">
      <alignment horizontal="center" shrinkToFit="1"/>
      <protection locked="0"/>
    </xf>
    <xf numFmtId="0" fontId="12" fillId="0" borderId="10" xfId="0" applyFont="1" applyBorder="1" applyAlignment="1" applyProtection="1">
      <alignment horizontal="center" shrinkToFit="1"/>
      <protection locked="0"/>
    </xf>
    <xf numFmtId="0" fontId="2" fillId="0" borderId="3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57" xfId="0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left"/>
    </xf>
    <xf numFmtId="0" fontId="2" fillId="0" borderId="56" xfId="0" applyFont="1" applyBorder="1" applyAlignment="1" applyProtection="1">
      <alignment horizontal="right"/>
    </xf>
    <xf numFmtId="0" fontId="0" fillId="0" borderId="5" xfId="0" applyBorder="1" applyAlignment="1">
      <alignment horizontal="center" vertical="center" wrapText="1"/>
    </xf>
    <xf numFmtId="0" fontId="12" fillId="0" borderId="11" xfId="0" applyFont="1" applyBorder="1" applyAlignment="1" applyProtection="1">
      <alignment horizontal="center" shrinkToFit="1"/>
      <protection locked="0"/>
    </xf>
    <xf numFmtId="0" fontId="12" fillId="0" borderId="10" xfId="0" quotePrefix="1" applyFont="1" applyBorder="1" applyAlignment="1" applyProtection="1">
      <alignment horizontal="center" shrinkToFit="1"/>
      <protection locked="0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shrinkToFit="1"/>
    </xf>
    <xf numFmtId="0" fontId="2" fillId="0" borderId="0" xfId="0" applyFont="1" applyFill="1" applyAlignment="1" applyProtection="1">
      <alignment horizontal="center"/>
    </xf>
    <xf numFmtId="0" fontId="2" fillId="0" borderId="58" xfId="0" applyFont="1" applyFill="1" applyBorder="1" applyAlignment="1" applyProtection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3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62" xfId="0" applyFont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2" fillId="0" borderId="61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/>
    </xf>
    <xf numFmtId="0" fontId="2" fillId="0" borderId="60" xfId="0" applyFont="1" applyBorder="1" applyAlignment="1">
      <alignment horizontal="center"/>
    </xf>
    <xf numFmtId="0" fontId="2" fillId="0" borderId="61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 tint="-0.499984740745262"/>
      </font>
    </dxf>
    <dxf>
      <font>
        <color theme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6"/>
  <sheetViews>
    <sheetView workbookViewId="0">
      <selection activeCell="C13" sqref="C13"/>
    </sheetView>
  </sheetViews>
  <sheetFormatPr defaultRowHeight="12.75"/>
  <cols>
    <col min="1" max="1" width="4.7109375" customWidth="1"/>
    <col min="2" max="22" width="31.28515625" customWidth="1"/>
  </cols>
  <sheetData>
    <row r="1" spans="1:22" s="127" customFormat="1" ht="13.5" thickBot="1">
      <c r="A1" s="127" t="s">
        <v>106</v>
      </c>
      <c r="B1" s="127" t="s">
        <v>81</v>
      </c>
      <c r="C1" s="127" t="s">
        <v>82</v>
      </c>
      <c r="D1" s="127" t="s">
        <v>83</v>
      </c>
      <c r="E1" s="127" t="s">
        <v>84</v>
      </c>
      <c r="F1" s="127" t="s">
        <v>85</v>
      </c>
      <c r="G1" s="127" t="s">
        <v>86</v>
      </c>
      <c r="H1" s="127" t="s">
        <v>87</v>
      </c>
      <c r="I1" s="127" t="s">
        <v>88</v>
      </c>
      <c r="J1" s="127" t="s">
        <v>89</v>
      </c>
      <c r="K1" s="127" t="s">
        <v>90</v>
      </c>
      <c r="L1" s="127" t="s">
        <v>91</v>
      </c>
      <c r="M1" s="127" t="s">
        <v>101</v>
      </c>
      <c r="N1" s="127" t="s">
        <v>93</v>
      </c>
      <c r="O1" s="127" t="s">
        <v>94</v>
      </c>
      <c r="P1" s="127" t="s">
        <v>95</v>
      </c>
      <c r="Q1" s="127" t="s">
        <v>96</v>
      </c>
      <c r="R1" s="127" t="s">
        <v>97</v>
      </c>
      <c r="S1" s="127" t="s">
        <v>98</v>
      </c>
      <c r="T1" s="127" t="s">
        <v>92</v>
      </c>
      <c r="U1" s="127" t="s">
        <v>99</v>
      </c>
      <c r="V1" s="127" t="s">
        <v>100</v>
      </c>
    </row>
    <row r="2" spans="1:22">
      <c r="A2" s="124">
        <v>1</v>
      </c>
      <c r="B2" s="124" t="s">
        <v>107</v>
      </c>
      <c r="C2" s="124" t="s">
        <v>142</v>
      </c>
      <c r="D2" s="124" t="s">
        <v>176</v>
      </c>
      <c r="E2" s="124" t="s">
        <v>210</v>
      </c>
      <c r="F2" s="124" t="s">
        <v>244</v>
      </c>
      <c r="G2" s="124" t="s">
        <v>278</v>
      </c>
      <c r="H2" s="124" t="s">
        <v>311</v>
      </c>
      <c r="I2" s="124" t="s">
        <v>345</v>
      </c>
      <c r="J2" s="124" t="s">
        <v>380</v>
      </c>
      <c r="K2" s="124" t="s">
        <v>415</v>
      </c>
      <c r="L2" s="124" t="s">
        <v>450</v>
      </c>
      <c r="M2" s="124" t="s">
        <v>484</v>
      </c>
      <c r="N2" s="124" t="s">
        <v>517</v>
      </c>
      <c r="O2" s="124"/>
      <c r="P2" s="124" t="s">
        <v>551</v>
      </c>
      <c r="Q2" s="124" t="s">
        <v>593</v>
      </c>
      <c r="R2" s="124" t="s">
        <v>635</v>
      </c>
      <c r="S2" s="124" t="s">
        <v>677</v>
      </c>
      <c r="T2" s="124" t="s">
        <v>719</v>
      </c>
      <c r="U2" s="124" t="s">
        <v>760</v>
      </c>
    </row>
    <row r="3" spans="1:22">
      <c r="A3" s="123">
        <v>2</v>
      </c>
      <c r="B3" s="123" t="s">
        <v>108</v>
      </c>
      <c r="C3" s="123" t="s">
        <v>143</v>
      </c>
      <c r="D3" s="123" t="s">
        <v>177</v>
      </c>
      <c r="E3" s="123" t="s">
        <v>211</v>
      </c>
      <c r="F3" s="123" t="s">
        <v>245</v>
      </c>
      <c r="G3" s="123" t="s">
        <v>279</v>
      </c>
      <c r="H3" s="123" t="s">
        <v>312</v>
      </c>
      <c r="I3" s="123" t="s">
        <v>346</v>
      </c>
      <c r="J3" s="123" t="s">
        <v>381</v>
      </c>
      <c r="K3" s="123" t="s">
        <v>416</v>
      </c>
      <c r="L3" s="123" t="s">
        <v>451</v>
      </c>
      <c r="M3" s="123" t="s">
        <v>485</v>
      </c>
      <c r="N3" s="123" t="s">
        <v>518</v>
      </c>
      <c r="O3" s="123"/>
      <c r="P3" s="123" t="s">
        <v>552</v>
      </c>
      <c r="Q3" s="123" t="s">
        <v>594</v>
      </c>
      <c r="R3" s="123" t="s">
        <v>636</v>
      </c>
      <c r="S3" s="123" t="s">
        <v>678</v>
      </c>
      <c r="T3" s="123" t="s">
        <v>720</v>
      </c>
      <c r="U3" s="123" t="s">
        <v>761</v>
      </c>
    </row>
    <row r="4" spans="1:22">
      <c r="A4" s="123">
        <v>3</v>
      </c>
      <c r="B4" s="123" t="s">
        <v>109</v>
      </c>
      <c r="C4" s="123" t="s">
        <v>144</v>
      </c>
      <c r="D4" s="123" t="s">
        <v>178</v>
      </c>
      <c r="E4" s="123" t="s">
        <v>212</v>
      </c>
      <c r="F4" s="123" t="s">
        <v>246</v>
      </c>
      <c r="G4" s="123" t="s">
        <v>280</v>
      </c>
      <c r="H4" s="123" t="s">
        <v>313</v>
      </c>
      <c r="I4" s="123" t="s">
        <v>347</v>
      </c>
      <c r="J4" s="123" t="s">
        <v>382</v>
      </c>
      <c r="K4" s="123" t="s">
        <v>417</v>
      </c>
      <c r="L4" s="123" t="s">
        <v>452</v>
      </c>
      <c r="M4" s="123" t="s">
        <v>486</v>
      </c>
      <c r="N4" s="123" t="s">
        <v>519</v>
      </c>
      <c r="O4" s="123"/>
      <c r="P4" s="123" t="s">
        <v>553</v>
      </c>
      <c r="Q4" s="123" t="s">
        <v>595</v>
      </c>
      <c r="R4" s="123" t="s">
        <v>637</v>
      </c>
      <c r="S4" s="123" t="s">
        <v>679</v>
      </c>
      <c r="T4" s="123" t="s">
        <v>721</v>
      </c>
      <c r="U4" s="123" t="s">
        <v>762</v>
      </c>
    </row>
    <row r="5" spans="1:22">
      <c r="A5" s="123">
        <v>4</v>
      </c>
      <c r="B5" s="123" t="s">
        <v>110</v>
      </c>
      <c r="C5" s="123" t="s">
        <v>145</v>
      </c>
      <c r="D5" s="123" t="s">
        <v>179</v>
      </c>
      <c r="E5" s="123" t="s">
        <v>213</v>
      </c>
      <c r="F5" s="123" t="s">
        <v>247</v>
      </c>
      <c r="G5" s="123" t="s">
        <v>281</v>
      </c>
      <c r="H5" s="123" t="s">
        <v>314</v>
      </c>
      <c r="I5" s="123" t="s">
        <v>348</v>
      </c>
      <c r="J5" s="123" t="s">
        <v>383</v>
      </c>
      <c r="K5" s="123" t="s">
        <v>418</v>
      </c>
      <c r="L5" s="123" t="s">
        <v>453</v>
      </c>
      <c r="M5" s="123" t="s">
        <v>487</v>
      </c>
      <c r="N5" s="123" t="s">
        <v>520</v>
      </c>
      <c r="O5" s="123"/>
      <c r="P5" s="123" t="s">
        <v>554</v>
      </c>
      <c r="Q5" s="123" t="s">
        <v>596</v>
      </c>
      <c r="R5" s="123" t="s">
        <v>638</v>
      </c>
      <c r="S5" s="123" t="s">
        <v>680</v>
      </c>
      <c r="T5" s="123" t="s">
        <v>722</v>
      </c>
      <c r="U5" s="123" t="s">
        <v>763</v>
      </c>
    </row>
    <row r="6" spans="1:22" ht="13.5" thickBot="1">
      <c r="A6" s="125">
        <v>5</v>
      </c>
      <c r="B6" s="125" t="s">
        <v>111</v>
      </c>
      <c r="C6" s="125" t="s">
        <v>146</v>
      </c>
      <c r="D6" s="125" t="s">
        <v>180</v>
      </c>
      <c r="E6" s="125" t="s">
        <v>214</v>
      </c>
      <c r="F6" s="125" t="s">
        <v>248</v>
      </c>
      <c r="G6" s="125" t="s">
        <v>282</v>
      </c>
      <c r="H6" s="125" t="s">
        <v>315</v>
      </c>
      <c r="I6" s="125" t="s">
        <v>349</v>
      </c>
      <c r="J6" s="125" t="s">
        <v>384</v>
      </c>
      <c r="K6" s="125" t="s">
        <v>419</v>
      </c>
      <c r="L6" s="125" t="s">
        <v>454</v>
      </c>
      <c r="M6" s="125"/>
      <c r="N6" s="125" t="s">
        <v>521</v>
      </c>
      <c r="O6" s="125"/>
      <c r="P6" s="125" t="s">
        <v>555</v>
      </c>
      <c r="Q6" s="125" t="s">
        <v>597</v>
      </c>
      <c r="R6" s="125" t="s">
        <v>639</v>
      </c>
      <c r="S6" s="125" t="s">
        <v>681</v>
      </c>
      <c r="T6" s="125" t="s">
        <v>723</v>
      </c>
      <c r="U6" s="125" t="s">
        <v>764</v>
      </c>
    </row>
    <row r="7" spans="1:22">
      <c r="A7" s="124">
        <v>6</v>
      </c>
      <c r="B7" s="124" t="s">
        <v>112</v>
      </c>
      <c r="C7" s="124" t="s">
        <v>147</v>
      </c>
      <c r="D7" s="124" t="s">
        <v>181</v>
      </c>
      <c r="E7" s="124" t="s">
        <v>215</v>
      </c>
      <c r="F7" s="124" t="s">
        <v>249</v>
      </c>
      <c r="G7" s="124" t="s">
        <v>283</v>
      </c>
      <c r="H7" s="124" t="s">
        <v>316</v>
      </c>
      <c r="I7" s="124" t="s">
        <v>350</v>
      </c>
      <c r="J7" s="124" t="s">
        <v>385</v>
      </c>
      <c r="K7" s="124" t="s">
        <v>420</v>
      </c>
      <c r="L7" s="124" t="s">
        <v>455</v>
      </c>
      <c r="M7" s="124" t="s">
        <v>488</v>
      </c>
      <c r="N7" s="124" t="s">
        <v>522</v>
      </c>
      <c r="O7" s="124"/>
      <c r="P7" s="124" t="s">
        <v>556</v>
      </c>
      <c r="Q7" s="124" t="s">
        <v>598</v>
      </c>
      <c r="R7" s="124"/>
      <c r="S7" s="124" t="s">
        <v>682</v>
      </c>
      <c r="T7" s="124" t="s">
        <v>724</v>
      </c>
      <c r="U7" s="124" t="s">
        <v>765</v>
      </c>
    </row>
    <row r="8" spans="1:22">
      <c r="A8" s="123">
        <v>7</v>
      </c>
      <c r="B8" s="123" t="s">
        <v>113</v>
      </c>
      <c r="C8" s="123" t="s">
        <v>148</v>
      </c>
      <c r="D8" s="123" t="s">
        <v>182</v>
      </c>
      <c r="E8" s="123" t="s">
        <v>216</v>
      </c>
      <c r="F8" s="123" t="s">
        <v>250</v>
      </c>
      <c r="G8" s="123" t="s">
        <v>284</v>
      </c>
      <c r="H8" s="123" t="s">
        <v>317</v>
      </c>
      <c r="I8" s="123" t="s">
        <v>351</v>
      </c>
      <c r="J8" s="123" t="s">
        <v>386</v>
      </c>
      <c r="K8" s="123" t="s">
        <v>421</v>
      </c>
      <c r="L8" s="123" t="s">
        <v>456</v>
      </c>
      <c r="M8" s="123" t="s">
        <v>489</v>
      </c>
      <c r="N8" s="123" t="s">
        <v>523</v>
      </c>
      <c r="O8" s="123"/>
      <c r="P8" s="123" t="s">
        <v>557</v>
      </c>
      <c r="Q8" s="123" t="s">
        <v>599</v>
      </c>
      <c r="R8" s="123" t="s">
        <v>640</v>
      </c>
      <c r="S8" s="123" t="s">
        <v>683</v>
      </c>
      <c r="T8" s="123" t="s">
        <v>725</v>
      </c>
      <c r="U8" s="123" t="s">
        <v>766</v>
      </c>
    </row>
    <row r="9" spans="1:22">
      <c r="A9" s="123">
        <v>8</v>
      </c>
      <c r="B9" s="123" t="s">
        <v>114</v>
      </c>
      <c r="C9" s="123" t="s">
        <v>149</v>
      </c>
      <c r="D9" s="123" t="s">
        <v>183</v>
      </c>
      <c r="E9" s="123" t="s">
        <v>217</v>
      </c>
      <c r="F9" s="123" t="s">
        <v>251</v>
      </c>
      <c r="G9" s="123" t="s">
        <v>285</v>
      </c>
      <c r="H9" s="123" t="s">
        <v>318</v>
      </c>
      <c r="I9" s="123" t="s">
        <v>352</v>
      </c>
      <c r="J9" s="123" t="s">
        <v>387</v>
      </c>
      <c r="K9" s="123" t="s">
        <v>422</v>
      </c>
      <c r="L9" s="123" t="s">
        <v>457</v>
      </c>
      <c r="M9" s="123"/>
      <c r="N9" s="123" t="s">
        <v>524</v>
      </c>
      <c r="O9" s="123"/>
      <c r="P9" s="123" t="s">
        <v>558</v>
      </c>
      <c r="Q9" s="123" t="s">
        <v>600</v>
      </c>
      <c r="R9" s="123" t="s">
        <v>641</v>
      </c>
      <c r="S9" s="123" t="s">
        <v>684</v>
      </c>
      <c r="T9" s="123" t="s">
        <v>726</v>
      </c>
      <c r="U9" s="123" t="s">
        <v>767</v>
      </c>
    </row>
    <row r="10" spans="1:22">
      <c r="A10" s="123">
        <v>9</v>
      </c>
      <c r="B10" s="123" t="s">
        <v>115</v>
      </c>
      <c r="C10" s="123" t="s">
        <v>150</v>
      </c>
      <c r="D10" s="123" t="s">
        <v>184</v>
      </c>
      <c r="E10" s="123" t="s">
        <v>218</v>
      </c>
      <c r="F10" s="123" t="s">
        <v>252</v>
      </c>
      <c r="G10" s="123" t="s">
        <v>286</v>
      </c>
      <c r="H10" s="123" t="s">
        <v>319</v>
      </c>
      <c r="I10" s="123" t="s">
        <v>353</v>
      </c>
      <c r="J10" s="123" t="s">
        <v>388</v>
      </c>
      <c r="K10" s="123" t="s">
        <v>423</v>
      </c>
      <c r="L10" s="123" t="s">
        <v>458</v>
      </c>
      <c r="M10" s="123" t="s">
        <v>490</v>
      </c>
      <c r="N10" s="123"/>
      <c r="O10" s="123"/>
      <c r="P10" s="123" t="s">
        <v>559</v>
      </c>
      <c r="Q10" s="123" t="s">
        <v>601</v>
      </c>
      <c r="R10" s="123" t="s">
        <v>642</v>
      </c>
      <c r="S10" s="123" t="s">
        <v>685</v>
      </c>
      <c r="T10" s="123" t="s">
        <v>727</v>
      </c>
      <c r="U10" s="123" t="s">
        <v>768</v>
      </c>
    </row>
    <row r="11" spans="1:22" ht="13.5" thickBot="1">
      <c r="A11" s="125">
        <v>10</v>
      </c>
      <c r="B11" s="125" t="s">
        <v>116</v>
      </c>
      <c r="C11" s="125" t="s">
        <v>151</v>
      </c>
      <c r="D11" s="125" t="s">
        <v>185</v>
      </c>
      <c r="E11" s="125" t="s">
        <v>219</v>
      </c>
      <c r="F11" s="125" t="s">
        <v>253</v>
      </c>
      <c r="G11" s="125" t="s">
        <v>221</v>
      </c>
      <c r="H11" s="125" t="s">
        <v>320</v>
      </c>
      <c r="I11" s="125" t="s">
        <v>354</v>
      </c>
      <c r="J11" s="125" t="s">
        <v>389</v>
      </c>
      <c r="K11" s="125"/>
      <c r="L11" s="125" t="s">
        <v>459</v>
      </c>
      <c r="M11" s="125" t="s">
        <v>491</v>
      </c>
      <c r="N11" s="125" t="s">
        <v>525</v>
      </c>
      <c r="O11" s="125"/>
      <c r="P11" s="125" t="s">
        <v>560</v>
      </c>
      <c r="Q11" s="125" t="s">
        <v>602</v>
      </c>
      <c r="R11" s="125" t="s">
        <v>643</v>
      </c>
      <c r="S11" s="125" t="s">
        <v>686</v>
      </c>
      <c r="T11" s="125" t="s">
        <v>728</v>
      </c>
      <c r="U11" s="125" t="s">
        <v>769</v>
      </c>
    </row>
    <row r="12" spans="1:22">
      <c r="A12" s="124">
        <v>11</v>
      </c>
      <c r="B12" s="124" t="s">
        <v>117</v>
      </c>
      <c r="C12" s="124" t="s">
        <v>152</v>
      </c>
      <c r="D12" s="124" t="s">
        <v>186</v>
      </c>
      <c r="E12" s="124" t="s">
        <v>220</v>
      </c>
      <c r="F12" s="124" t="s">
        <v>254</v>
      </c>
      <c r="G12" s="124" t="s">
        <v>287</v>
      </c>
      <c r="H12" s="124" t="s">
        <v>321</v>
      </c>
      <c r="I12" s="124" t="s">
        <v>355</v>
      </c>
      <c r="J12" s="124" t="s">
        <v>390</v>
      </c>
      <c r="K12" s="124" t="s">
        <v>424</v>
      </c>
      <c r="L12" s="124" t="s">
        <v>460</v>
      </c>
      <c r="M12" s="124" t="s">
        <v>492</v>
      </c>
      <c r="N12" s="124" t="s">
        <v>526</v>
      </c>
      <c r="O12" s="124"/>
      <c r="P12" s="124" t="s">
        <v>561</v>
      </c>
      <c r="Q12" s="124" t="s">
        <v>603</v>
      </c>
      <c r="R12" s="124" t="s">
        <v>644</v>
      </c>
      <c r="S12" s="124" t="s">
        <v>687</v>
      </c>
      <c r="T12" s="124" t="s">
        <v>729</v>
      </c>
      <c r="U12" s="124" t="s">
        <v>770</v>
      </c>
    </row>
    <row r="13" spans="1:22">
      <c r="A13" s="123">
        <v>12</v>
      </c>
      <c r="B13" s="123" t="s">
        <v>118</v>
      </c>
      <c r="C13" s="123" t="s">
        <v>153</v>
      </c>
      <c r="D13" s="123" t="s">
        <v>187</v>
      </c>
      <c r="E13" s="123" t="s">
        <v>221</v>
      </c>
      <c r="F13" s="123" t="s">
        <v>255</v>
      </c>
      <c r="G13" s="123" t="s">
        <v>288</v>
      </c>
      <c r="H13" s="123" t="s">
        <v>322</v>
      </c>
      <c r="I13" s="123" t="s">
        <v>356</v>
      </c>
      <c r="J13" s="123" t="s">
        <v>391</v>
      </c>
      <c r="K13" s="123" t="s">
        <v>425</v>
      </c>
      <c r="L13" s="123" t="s">
        <v>461</v>
      </c>
      <c r="M13" s="123" t="s">
        <v>493</v>
      </c>
      <c r="N13" s="123" t="s">
        <v>527</v>
      </c>
      <c r="O13" s="123"/>
      <c r="P13" s="123" t="s">
        <v>562</v>
      </c>
      <c r="Q13" s="123" t="s">
        <v>604</v>
      </c>
      <c r="R13" s="123" t="s">
        <v>645</v>
      </c>
      <c r="S13" s="123" t="s">
        <v>688</v>
      </c>
      <c r="T13" s="123"/>
      <c r="U13" s="123" t="s">
        <v>771</v>
      </c>
    </row>
    <row r="14" spans="1:22">
      <c r="A14" s="123">
        <v>13</v>
      </c>
      <c r="B14" s="123" t="s">
        <v>119</v>
      </c>
      <c r="C14" s="123" t="s">
        <v>154</v>
      </c>
      <c r="D14" s="123" t="s">
        <v>188</v>
      </c>
      <c r="E14" s="123" t="s">
        <v>222</v>
      </c>
      <c r="F14" s="123" t="s">
        <v>256</v>
      </c>
      <c r="G14" s="123" t="s">
        <v>289</v>
      </c>
      <c r="H14" s="123" t="s">
        <v>323</v>
      </c>
      <c r="I14" s="123" t="s">
        <v>357</v>
      </c>
      <c r="J14" s="123" t="s">
        <v>392</v>
      </c>
      <c r="K14" s="123" t="s">
        <v>426</v>
      </c>
      <c r="L14" s="123" t="s">
        <v>462</v>
      </c>
      <c r="M14" s="123" t="s">
        <v>494</v>
      </c>
      <c r="N14" s="123" t="s">
        <v>528</v>
      </c>
      <c r="O14" s="123"/>
      <c r="P14" s="123" t="s">
        <v>563</v>
      </c>
      <c r="Q14" s="123" t="s">
        <v>605</v>
      </c>
      <c r="R14" s="123" t="s">
        <v>646</v>
      </c>
      <c r="S14" s="123" t="s">
        <v>689</v>
      </c>
      <c r="T14" s="123" t="s">
        <v>730</v>
      </c>
      <c r="U14" s="123" t="s">
        <v>772</v>
      </c>
    </row>
    <row r="15" spans="1:22">
      <c r="A15" s="123">
        <v>14</v>
      </c>
      <c r="B15" s="123" t="s">
        <v>120</v>
      </c>
      <c r="C15" s="123" t="s">
        <v>155</v>
      </c>
      <c r="D15" s="123" t="s">
        <v>189</v>
      </c>
      <c r="E15" s="123" t="s">
        <v>223</v>
      </c>
      <c r="F15" s="123" t="s">
        <v>257</v>
      </c>
      <c r="G15" s="123" t="s">
        <v>290</v>
      </c>
      <c r="H15" s="123" t="s">
        <v>324</v>
      </c>
      <c r="I15" s="123" t="s">
        <v>358</v>
      </c>
      <c r="J15" s="123" t="s">
        <v>393</v>
      </c>
      <c r="K15" s="123" t="s">
        <v>427</v>
      </c>
      <c r="L15" s="123" t="s">
        <v>463</v>
      </c>
      <c r="M15" s="123" t="s">
        <v>495</v>
      </c>
      <c r="N15" s="123" t="s">
        <v>529</v>
      </c>
      <c r="O15" s="123"/>
      <c r="P15" s="123" t="s">
        <v>564</v>
      </c>
      <c r="Q15" s="123" t="s">
        <v>606</v>
      </c>
      <c r="R15" s="123" t="s">
        <v>647</v>
      </c>
      <c r="S15" s="123" t="s">
        <v>690</v>
      </c>
      <c r="T15" s="123" t="s">
        <v>731</v>
      </c>
      <c r="U15" s="123" t="s">
        <v>773</v>
      </c>
    </row>
    <row r="16" spans="1:22" ht="13.5" thickBot="1">
      <c r="A16" s="125">
        <v>15</v>
      </c>
      <c r="B16" s="125" t="s">
        <v>121</v>
      </c>
      <c r="C16" s="125" t="s">
        <v>156</v>
      </c>
      <c r="D16" s="125" t="s">
        <v>190</v>
      </c>
      <c r="E16" s="125" t="s">
        <v>224</v>
      </c>
      <c r="F16" s="125" t="s">
        <v>258</v>
      </c>
      <c r="G16" s="125" t="s">
        <v>291</v>
      </c>
      <c r="H16" s="125" t="s">
        <v>325</v>
      </c>
      <c r="I16" s="125" t="s">
        <v>359</v>
      </c>
      <c r="J16" s="125" t="s">
        <v>394</v>
      </c>
      <c r="K16" s="125" t="s">
        <v>428</v>
      </c>
      <c r="L16" s="125" t="s">
        <v>464</v>
      </c>
      <c r="M16" s="125" t="s">
        <v>496</v>
      </c>
      <c r="N16" s="125" t="s">
        <v>530</v>
      </c>
      <c r="O16" s="125"/>
      <c r="P16" s="125" t="s">
        <v>565</v>
      </c>
      <c r="Q16" s="125" t="s">
        <v>607</v>
      </c>
      <c r="R16" s="125" t="s">
        <v>648</v>
      </c>
      <c r="S16" s="125" t="s">
        <v>691</v>
      </c>
      <c r="T16" s="125"/>
      <c r="U16" s="125"/>
    </row>
    <row r="17" spans="1:21">
      <c r="A17" s="124">
        <v>16</v>
      </c>
      <c r="B17" s="124" t="s">
        <v>122</v>
      </c>
      <c r="C17" s="124" t="s">
        <v>157</v>
      </c>
      <c r="D17" s="124" t="s">
        <v>191</v>
      </c>
      <c r="E17" s="124" t="s">
        <v>225</v>
      </c>
      <c r="F17" s="124" t="s">
        <v>259</v>
      </c>
      <c r="G17" s="124" t="s">
        <v>292</v>
      </c>
      <c r="H17" s="124" t="s">
        <v>326</v>
      </c>
      <c r="I17" s="124" t="s">
        <v>360</v>
      </c>
      <c r="J17" s="124" t="s">
        <v>395</v>
      </c>
      <c r="K17" s="124" t="s">
        <v>429</v>
      </c>
      <c r="L17" s="124" t="s">
        <v>465</v>
      </c>
      <c r="M17" s="124" t="s">
        <v>497</v>
      </c>
      <c r="N17" s="124" t="s">
        <v>531</v>
      </c>
      <c r="O17" s="124"/>
      <c r="P17" s="124" t="s">
        <v>566</v>
      </c>
      <c r="Q17" s="124" t="s">
        <v>608</v>
      </c>
      <c r="R17" s="124" t="s">
        <v>649</v>
      </c>
      <c r="S17" s="124" t="s">
        <v>692</v>
      </c>
      <c r="T17" s="124" t="s">
        <v>732</v>
      </c>
      <c r="U17" s="124"/>
    </row>
    <row r="18" spans="1:21">
      <c r="A18" s="123">
        <v>17</v>
      </c>
      <c r="B18" s="123" t="s">
        <v>123</v>
      </c>
      <c r="C18" s="123" t="s">
        <v>158</v>
      </c>
      <c r="D18" s="123" t="s">
        <v>192</v>
      </c>
      <c r="E18" s="123" t="s">
        <v>226</v>
      </c>
      <c r="F18" s="123" t="s">
        <v>260</v>
      </c>
      <c r="G18" s="123" t="s">
        <v>293</v>
      </c>
      <c r="H18" s="123" t="s">
        <v>327</v>
      </c>
      <c r="I18" s="123" t="s">
        <v>361</v>
      </c>
      <c r="J18" s="123" t="s">
        <v>396</v>
      </c>
      <c r="K18" s="123" t="s">
        <v>430</v>
      </c>
      <c r="L18" s="123" t="s">
        <v>466</v>
      </c>
      <c r="M18" s="123" t="s">
        <v>498</v>
      </c>
      <c r="N18" s="123" t="s">
        <v>532</v>
      </c>
      <c r="O18" s="123"/>
      <c r="P18" s="123" t="s">
        <v>567</v>
      </c>
      <c r="Q18" s="123" t="s">
        <v>609</v>
      </c>
      <c r="R18" s="123" t="s">
        <v>650</v>
      </c>
      <c r="S18" s="123" t="s">
        <v>693</v>
      </c>
      <c r="T18" s="123" t="s">
        <v>733</v>
      </c>
      <c r="U18" s="123" t="s">
        <v>774</v>
      </c>
    </row>
    <row r="19" spans="1:21">
      <c r="A19" s="123">
        <v>18</v>
      </c>
      <c r="B19" s="123" t="s">
        <v>124</v>
      </c>
      <c r="C19" s="123" t="s">
        <v>159</v>
      </c>
      <c r="D19" s="123" t="s">
        <v>193</v>
      </c>
      <c r="E19" s="123" t="s">
        <v>227</v>
      </c>
      <c r="F19" s="123" t="s">
        <v>261</v>
      </c>
      <c r="G19" s="123" t="s">
        <v>294</v>
      </c>
      <c r="H19" s="123" t="s">
        <v>328</v>
      </c>
      <c r="I19" s="123" t="s">
        <v>362</v>
      </c>
      <c r="J19" s="123" t="s">
        <v>397</v>
      </c>
      <c r="K19" s="123" t="s">
        <v>431</v>
      </c>
      <c r="L19" s="123" t="s">
        <v>467</v>
      </c>
      <c r="M19" s="123" t="s">
        <v>499</v>
      </c>
      <c r="N19" s="123" t="s">
        <v>533</v>
      </c>
      <c r="O19" s="123"/>
      <c r="P19" s="123" t="s">
        <v>568</v>
      </c>
      <c r="Q19" s="123" t="s">
        <v>610</v>
      </c>
      <c r="R19" s="123" t="s">
        <v>651</v>
      </c>
      <c r="S19" s="123" t="s">
        <v>694</v>
      </c>
      <c r="T19" s="123" t="s">
        <v>734</v>
      </c>
      <c r="U19" s="123" t="s">
        <v>775</v>
      </c>
    </row>
    <row r="20" spans="1:21">
      <c r="A20" s="123">
        <v>19</v>
      </c>
      <c r="B20" s="123" t="s">
        <v>125</v>
      </c>
      <c r="C20" s="123" t="s">
        <v>160</v>
      </c>
      <c r="D20" s="123" t="s">
        <v>194</v>
      </c>
      <c r="E20" s="123" t="s">
        <v>228</v>
      </c>
      <c r="F20" s="123" t="s">
        <v>262</v>
      </c>
      <c r="G20" s="123" t="s">
        <v>295</v>
      </c>
      <c r="H20" s="123" t="s">
        <v>329</v>
      </c>
      <c r="I20" s="123" t="s">
        <v>363</v>
      </c>
      <c r="J20" s="123" t="s">
        <v>398</v>
      </c>
      <c r="K20" s="123" t="s">
        <v>432</v>
      </c>
      <c r="L20" s="123" t="s">
        <v>468</v>
      </c>
      <c r="M20" s="123" t="s">
        <v>500</v>
      </c>
      <c r="N20" s="123" t="s">
        <v>534</v>
      </c>
      <c r="O20" s="123"/>
      <c r="P20" s="123" t="s">
        <v>569</v>
      </c>
      <c r="Q20" s="123" t="s">
        <v>611</v>
      </c>
      <c r="R20" s="123" t="s">
        <v>652</v>
      </c>
      <c r="S20" s="123" t="s">
        <v>695</v>
      </c>
      <c r="T20" s="123" t="s">
        <v>735</v>
      </c>
      <c r="U20" s="123" t="s">
        <v>776</v>
      </c>
    </row>
    <row r="21" spans="1:21" ht="13.5" thickBot="1">
      <c r="A21" s="125">
        <v>20</v>
      </c>
      <c r="B21" s="125" t="s">
        <v>126</v>
      </c>
      <c r="C21" s="125" t="s">
        <v>161</v>
      </c>
      <c r="D21" s="125" t="s">
        <v>195</v>
      </c>
      <c r="E21" s="125" t="s">
        <v>229</v>
      </c>
      <c r="F21" s="125" t="s">
        <v>263</v>
      </c>
      <c r="G21" s="125" t="s">
        <v>296</v>
      </c>
      <c r="H21" s="125" t="s">
        <v>330</v>
      </c>
      <c r="I21" s="125" t="s">
        <v>364</v>
      </c>
      <c r="J21" s="125" t="s">
        <v>399</v>
      </c>
      <c r="K21" s="125" t="s">
        <v>433</v>
      </c>
      <c r="L21" s="125" t="s">
        <v>469</v>
      </c>
      <c r="M21" s="125" t="s">
        <v>501</v>
      </c>
      <c r="N21" s="125" t="s">
        <v>535</v>
      </c>
      <c r="O21" s="125"/>
      <c r="P21" s="125" t="s">
        <v>570</v>
      </c>
      <c r="Q21" s="125" t="s">
        <v>612</v>
      </c>
      <c r="R21" s="125" t="s">
        <v>653</v>
      </c>
      <c r="S21" s="125" t="s">
        <v>696</v>
      </c>
      <c r="T21" s="125" t="s">
        <v>736</v>
      </c>
      <c r="U21" s="125" t="s">
        <v>777</v>
      </c>
    </row>
    <row r="22" spans="1:21">
      <c r="A22" s="124">
        <v>21</v>
      </c>
      <c r="B22" s="124" t="s">
        <v>127</v>
      </c>
      <c r="C22" s="124" t="s">
        <v>162</v>
      </c>
      <c r="D22" s="124" t="s">
        <v>196</v>
      </c>
      <c r="E22" s="124" t="s">
        <v>230</v>
      </c>
      <c r="F22" s="124" t="s">
        <v>264</v>
      </c>
      <c r="G22" s="124" t="s">
        <v>297</v>
      </c>
      <c r="H22" s="124" t="s">
        <v>331</v>
      </c>
      <c r="I22" s="124" t="s">
        <v>365</v>
      </c>
      <c r="J22" s="124" t="s">
        <v>400</v>
      </c>
      <c r="K22" s="124" t="s">
        <v>434</v>
      </c>
      <c r="L22" s="124" t="s">
        <v>470</v>
      </c>
      <c r="M22" s="124" t="s">
        <v>502</v>
      </c>
      <c r="N22" s="124" t="s">
        <v>536</v>
      </c>
      <c r="O22" s="124"/>
      <c r="P22" s="124" t="s">
        <v>571</v>
      </c>
      <c r="Q22" s="124" t="s">
        <v>613</v>
      </c>
      <c r="R22" s="124" t="s">
        <v>654</v>
      </c>
      <c r="S22" s="124" t="s">
        <v>697</v>
      </c>
      <c r="T22" s="124" t="s">
        <v>737</v>
      </c>
      <c r="U22" s="124" t="s">
        <v>778</v>
      </c>
    </row>
    <row r="23" spans="1:21">
      <c r="A23" s="123">
        <v>22</v>
      </c>
      <c r="B23" s="123" t="s">
        <v>128</v>
      </c>
      <c r="C23" s="123" t="s">
        <v>163</v>
      </c>
      <c r="D23" s="123" t="s">
        <v>197</v>
      </c>
      <c r="E23" s="123" t="s">
        <v>231</v>
      </c>
      <c r="F23" s="123" t="s">
        <v>265</v>
      </c>
      <c r="G23" s="123" t="s">
        <v>298</v>
      </c>
      <c r="H23" s="123" t="s">
        <v>332</v>
      </c>
      <c r="I23" s="123" t="s">
        <v>366</v>
      </c>
      <c r="J23" s="123" t="s">
        <v>401</v>
      </c>
      <c r="K23" s="123" t="s">
        <v>435</v>
      </c>
      <c r="L23" s="123" t="s">
        <v>471</v>
      </c>
      <c r="M23" s="123" t="s">
        <v>503</v>
      </c>
      <c r="N23" s="123" t="s">
        <v>537</v>
      </c>
      <c r="O23" s="123"/>
      <c r="P23" s="123"/>
      <c r="Q23" s="123" t="s">
        <v>614</v>
      </c>
      <c r="R23" s="123" t="s">
        <v>655</v>
      </c>
      <c r="S23" s="123" t="s">
        <v>698</v>
      </c>
      <c r="T23" s="123" t="s">
        <v>738</v>
      </c>
      <c r="U23" s="123" t="s">
        <v>779</v>
      </c>
    </row>
    <row r="24" spans="1:21">
      <c r="A24" s="123">
        <v>23</v>
      </c>
      <c r="B24" s="123" t="s">
        <v>129</v>
      </c>
      <c r="C24" s="123" t="s">
        <v>164</v>
      </c>
      <c r="D24" s="123" t="s">
        <v>198</v>
      </c>
      <c r="E24" s="123" t="s">
        <v>232</v>
      </c>
      <c r="F24" s="123" t="s">
        <v>266</v>
      </c>
      <c r="G24" s="123" t="s">
        <v>299</v>
      </c>
      <c r="H24" s="123" t="s">
        <v>333</v>
      </c>
      <c r="I24" s="123" t="s">
        <v>367</v>
      </c>
      <c r="J24" s="123" t="s">
        <v>402</v>
      </c>
      <c r="K24" s="123" t="s">
        <v>436</v>
      </c>
      <c r="L24" s="123" t="s">
        <v>472</v>
      </c>
      <c r="M24" s="123" t="s">
        <v>504</v>
      </c>
      <c r="N24" s="123" t="s">
        <v>538</v>
      </c>
      <c r="O24" s="123"/>
      <c r="P24" s="123" t="s">
        <v>572</v>
      </c>
      <c r="Q24" s="123" t="s">
        <v>615</v>
      </c>
      <c r="R24" s="123" t="s">
        <v>656</v>
      </c>
      <c r="S24" s="123" t="s">
        <v>699</v>
      </c>
      <c r="T24" s="123" t="s">
        <v>739</v>
      </c>
      <c r="U24" s="123" t="s">
        <v>780</v>
      </c>
    </row>
    <row r="25" spans="1:21">
      <c r="A25" s="123">
        <v>24</v>
      </c>
      <c r="B25" s="123" t="s">
        <v>130</v>
      </c>
      <c r="C25" s="123" t="s">
        <v>165</v>
      </c>
      <c r="D25" s="123" t="s">
        <v>199</v>
      </c>
      <c r="E25" s="123" t="s">
        <v>233</v>
      </c>
      <c r="F25" s="123" t="s">
        <v>267</v>
      </c>
      <c r="G25" s="123" t="s">
        <v>300</v>
      </c>
      <c r="H25" s="123" t="s">
        <v>334</v>
      </c>
      <c r="I25" s="123" t="s">
        <v>368</v>
      </c>
      <c r="J25" s="123" t="s">
        <v>403</v>
      </c>
      <c r="K25" s="123" t="s">
        <v>437</v>
      </c>
      <c r="L25" s="123" t="s">
        <v>473</v>
      </c>
      <c r="M25" s="123" t="s">
        <v>505</v>
      </c>
      <c r="N25" s="123" t="s">
        <v>539</v>
      </c>
      <c r="O25" s="123"/>
      <c r="P25" s="123" t="s">
        <v>573</v>
      </c>
      <c r="Q25" s="123" t="s">
        <v>616</v>
      </c>
      <c r="R25" s="123" t="s">
        <v>657</v>
      </c>
      <c r="S25" s="123" t="s">
        <v>700</v>
      </c>
      <c r="T25" s="123" t="s">
        <v>740</v>
      </c>
      <c r="U25" s="123" t="s">
        <v>781</v>
      </c>
    </row>
    <row r="26" spans="1:21" ht="13.5" thickBot="1">
      <c r="A26" s="125">
        <v>25</v>
      </c>
      <c r="B26" s="125" t="s">
        <v>131</v>
      </c>
      <c r="C26" s="125" t="s">
        <v>166</v>
      </c>
      <c r="D26" s="125" t="s">
        <v>200</v>
      </c>
      <c r="E26" s="125" t="s">
        <v>234</v>
      </c>
      <c r="F26" s="125" t="s">
        <v>268</v>
      </c>
      <c r="G26" s="125" t="s">
        <v>301</v>
      </c>
      <c r="H26" s="125" t="s">
        <v>335</v>
      </c>
      <c r="I26" s="125" t="s">
        <v>369</v>
      </c>
      <c r="J26" s="125" t="s">
        <v>404</v>
      </c>
      <c r="K26" s="125" t="s">
        <v>438</v>
      </c>
      <c r="L26" s="125" t="s">
        <v>474</v>
      </c>
      <c r="M26" s="125" t="s">
        <v>506</v>
      </c>
      <c r="N26" s="125" t="s">
        <v>540</v>
      </c>
      <c r="O26" s="125"/>
      <c r="P26" s="125" t="s">
        <v>574</v>
      </c>
      <c r="Q26" s="125" t="s">
        <v>617</v>
      </c>
      <c r="R26" s="125" t="s">
        <v>658</v>
      </c>
      <c r="S26" s="125" t="s">
        <v>701</v>
      </c>
      <c r="T26" s="125" t="s">
        <v>741</v>
      </c>
      <c r="U26" s="125" t="s">
        <v>782</v>
      </c>
    </row>
    <row r="27" spans="1:21">
      <c r="A27" s="124">
        <v>26</v>
      </c>
      <c r="B27" s="124" t="s">
        <v>132</v>
      </c>
      <c r="C27" s="124" t="s">
        <v>167</v>
      </c>
      <c r="D27" s="124" t="s">
        <v>201</v>
      </c>
      <c r="E27" s="124" t="s">
        <v>235</v>
      </c>
      <c r="F27" s="124" t="s">
        <v>269</v>
      </c>
      <c r="G27" s="124" t="s">
        <v>302</v>
      </c>
      <c r="H27" s="124" t="s">
        <v>336</v>
      </c>
      <c r="I27" s="124" t="s">
        <v>370</v>
      </c>
      <c r="J27" s="124" t="s">
        <v>405</v>
      </c>
      <c r="K27" s="124" t="s">
        <v>439</v>
      </c>
      <c r="L27" s="124" t="s">
        <v>475</v>
      </c>
      <c r="M27" s="124" t="s">
        <v>507</v>
      </c>
      <c r="N27" s="124"/>
      <c r="O27" s="124"/>
      <c r="P27" s="124" t="s">
        <v>575</v>
      </c>
      <c r="Q27" s="124" t="s">
        <v>618</v>
      </c>
      <c r="R27" s="124" t="s">
        <v>659</v>
      </c>
      <c r="S27" s="124" t="s">
        <v>702</v>
      </c>
      <c r="T27" s="124" t="s">
        <v>742</v>
      </c>
      <c r="U27" s="124" t="s">
        <v>783</v>
      </c>
    </row>
    <row r="28" spans="1:21">
      <c r="A28" s="123">
        <v>27</v>
      </c>
      <c r="B28" s="123" t="s">
        <v>133</v>
      </c>
      <c r="C28" s="123" t="s">
        <v>168</v>
      </c>
      <c r="D28" s="123" t="s">
        <v>202</v>
      </c>
      <c r="E28" s="123" t="s">
        <v>236</v>
      </c>
      <c r="F28" s="123" t="s">
        <v>270</v>
      </c>
      <c r="G28" s="123" t="s">
        <v>303</v>
      </c>
      <c r="H28" s="123" t="s">
        <v>337</v>
      </c>
      <c r="I28" s="123" t="s">
        <v>371</v>
      </c>
      <c r="J28" s="123" t="s">
        <v>406</v>
      </c>
      <c r="K28" s="123" t="s">
        <v>440</v>
      </c>
      <c r="L28" s="123" t="s">
        <v>476</v>
      </c>
      <c r="M28" s="123" t="s">
        <v>508</v>
      </c>
      <c r="N28" s="123" t="s">
        <v>541</v>
      </c>
      <c r="O28" s="123"/>
      <c r="P28" s="123" t="s">
        <v>576</v>
      </c>
      <c r="Q28" s="123"/>
      <c r="R28" s="123" t="s">
        <v>660</v>
      </c>
      <c r="S28" s="123" t="s">
        <v>703</v>
      </c>
      <c r="T28" s="123" t="s">
        <v>743</v>
      </c>
      <c r="U28" s="123" t="s">
        <v>784</v>
      </c>
    </row>
    <row r="29" spans="1:21">
      <c r="A29" s="123">
        <v>28</v>
      </c>
      <c r="B29" s="123" t="s">
        <v>134</v>
      </c>
      <c r="C29" s="123" t="s">
        <v>169</v>
      </c>
      <c r="D29" s="123" t="s">
        <v>203</v>
      </c>
      <c r="E29" s="123" t="s">
        <v>237</v>
      </c>
      <c r="F29" s="123" t="s">
        <v>271</v>
      </c>
      <c r="G29" s="123" t="s">
        <v>304</v>
      </c>
      <c r="H29" s="123" t="s">
        <v>338</v>
      </c>
      <c r="I29" s="123" t="s">
        <v>372</v>
      </c>
      <c r="J29" s="123" t="s">
        <v>407</v>
      </c>
      <c r="K29" s="123" t="s">
        <v>441</v>
      </c>
      <c r="L29" s="123" t="s">
        <v>477</v>
      </c>
      <c r="M29" s="123" t="s">
        <v>509</v>
      </c>
      <c r="N29" s="123" t="s">
        <v>542</v>
      </c>
      <c r="O29" s="123"/>
      <c r="P29" s="123" t="s">
        <v>577</v>
      </c>
      <c r="Q29" s="123" t="s">
        <v>619</v>
      </c>
      <c r="R29" s="123" t="s">
        <v>661</v>
      </c>
      <c r="S29" s="123" t="s">
        <v>704</v>
      </c>
      <c r="T29" s="123" t="s">
        <v>744</v>
      </c>
      <c r="U29" s="123" t="s">
        <v>785</v>
      </c>
    </row>
    <row r="30" spans="1:21">
      <c r="A30" s="123">
        <v>29</v>
      </c>
      <c r="B30" s="123" t="s">
        <v>135</v>
      </c>
      <c r="C30" s="123" t="s">
        <v>170</v>
      </c>
      <c r="D30" s="123" t="s">
        <v>204</v>
      </c>
      <c r="E30" s="123" t="s">
        <v>238</v>
      </c>
      <c r="F30" s="123" t="s">
        <v>272</v>
      </c>
      <c r="G30" s="123" t="s">
        <v>305</v>
      </c>
      <c r="H30" s="123" t="s">
        <v>339</v>
      </c>
      <c r="I30" s="123" t="s">
        <v>373</v>
      </c>
      <c r="J30" s="123" t="s">
        <v>408</v>
      </c>
      <c r="K30" s="123" t="s">
        <v>442</v>
      </c>
      <c r="L30" s="123" t="s">
        <v>478</v>
      </c>
      <c r="M30" s="123" t="s">
        <v>510</v>
      </c>
      <c r="N30" s="123" t="s">
        <v>543</v>
      </c>
      <c r="O30" s="123"/>
      <c r="P30" s="123" t="s">
        <v>578</v>
      </c>
      <c r="Q30" s="123" t="s">
        <v>620</v>
      </c>
      <c r="R30" s="123" t="s">
        <v>662</v>
      </c>
      <c r="S30" s="123" t="s">
        <v>705</v>
      </c>
      <c r="T30" s="123" t="s">
        <v>745</v>
      </c>
      <c r="U30" s="123" t="s">
        <v>786</v>
      </c>
    </row>
    <row r="31" spans="1:21" ht="13.5" thickBot="1">
      <c r="A31" s="125">
        <v>30</v>
      </c>
      <c r="B31" s="125" t="s">
        <v>136</v>
      </c>
      <c r="C31" s="125" t="s">
        <v>171</v>
      </c>
      <c r="D31" s="125" t="s">
        <v>205</v>
      </c>
      <c r="E31" s="125" t="s">
        <v>239</v>
      </c>
      <c r="F31" s="125" t="s">
        <v>273</v>
      </c>
      <c r="G31" s="125" t="s">
        <v>306</v>
      </c>
      <c r="H31" s="125" t="s">
        <v>340</v>
      </c>
      <c r="I31" s="125" t="s">
        <v>374</v>
      </c>
      <c r="J31" s="125" t="s">
        <v>409</v>
      </c>
      <c r="K31" s="125" t="s">
        <v>443</v>
      </c>
      <c r="L31" s="125" t="s">
        <v>479</v>
      </c>
      <c r="M31" s="125" t="s">
        <v>511</v>
      </c>
      <c r="N31" s="125" t="s">
        <v>544</v>
      </c>
      <c r="O31" s="125"/>
      <c r="P31" s="125" t="s">
        <v>579</v>
      </c>
      <c r="Q31" s="125"/>
      <c r="R31" s="125" t="s">
        <v>663</v>
      </c>
      <c r="S31" s="125"/>
      <c r="T31" s="125" t="s">
        <v>746</v>
      </c>
      <c r="U31" s="125" t="s">
        <v>787</v>
      </c>
    </row>
    <row r="32" spans="1:21">
      <c r="A32" s="124">
        <v>31</v>
      </c>
      <c r="B32" s="124" t="s">
        <v>137</v>
      </c>
      <c r="C32" s="124" t="s">
        <v>172</v>
      </c>
      <c r="D32" s="124" t="s">
        <v>206</v>
      </c>
      <c r="E32" s="124" t="s">
        <v>240</v>
      </c>
      <c r="F32" s="124" t="s">
        <v>274</v>
      </c>
      <c r="G32" s="124" t="s">
        <v>307</v>
      </c>
      <c r="H32" s="124" t="s">
        <v>341</v>
      </c>
      <c r="I32" s="124" t="s">
        <v>375</v>
      </c>
      <c r="J32" s="124" t="s">
        <v>410</v>
      </c>
      <c r="K32" s="124" t="s">
        <v>444</v>
      </c>
      <c r="L32" s="124" t="s">
        <v>480</v>
      </c>
      <c r="M32" s="124" t="s">
        <v>512</v>
      </c>
      <c r="N32" s="124" t="s">
        <v>545</v>
      </c>
      <c r="O32" s="124"/>
      <c r="P32" s="124" t="s">
        <v>580</v>
      </c>
      <c r="Q32" s="124" t="s">
        <v>621</v>
      </c>
      <c r="R32" s="124" t="s">
        <v>664</v>
      </c>
      <c r="S32" s="124" t="s">
        <v>706</v>
      </c>
      <c r="T32" s="124" t="s">
        <v>747</v>
      </c>
      <c r="U32" s="124" t="s">
        <v>788</v>
      </c>
    </row>
    <row r="33" spans="1:21">
      <c r="A33" s="123">
        <v>32</v>
      </c>
      <c r="B33" s="123" t="s">
        <v>138</v>
      </c>
      <c r="C33" s="123" t="s">
        <v>173</v>
      </c>
      <c r="D33" s="123" t="s">
        <v>207</v>
      </c>
      <c r="E33" s="123" t="s">
        <v>241</v>
      </c>
      <c r="F33" s="123" t="s">
        <v>275</v>
      </c>
      <c r="G33" s="123" t="s">
        <v>308</v>
      </c>
      <c r="H33" s="123" t="s">
        <v>342</v>
      </c>
      <c r="I33" s="123" t="s">
        <v>376</v>
      </c>
      <c r="J33" s="123" t="s">
        <v>411</v>
      </c>
      <c r="K33" s="123" t="s">
        <v>445</v>
      </c>
      <c r="L33" s="123" t="s">
        <v>481</v>
      </c>
      <c r="M33" s="123" t="s">
        <v>513</v>
      </c>
      <c r="N33" s="123" t="s">
        <v>546</v>
      </c>
      <c r="O33" s="123"/>
      <c r="P33" s="123" t="s">
        <v>581</v>
      </c>
      <c r="Q33" s="123" t="s">
        <v>622</v>
      </c>
      <c r="R33" s="123" t="s">
        <v>665</v>
      </c>
      <c r="S33" s="123" t="s">
        <v>707</v>
      </c>
      <c r="T33" s="123" t="s">
        <v>748</v>
      </c>
      <c r="U33" s="123" t="s">
        <v>789</v>
      </c>
    </row>
    <row r="34" spans="1:21">
      <c r="A34" s="123">
        <v>33</v>
      </c>
      <c r="B34" s="123" t="s">
        <v>139</v>
      </c>
      <c r="C34" s="123" t="s">
        <v>174</v>
      </c>
      <c r="D34" s="123" t="s">
        <v>208</v>
      </c>
      <c r="E34" s="123" t="s">
        <v>242</v>
      </c>
      <c r="F34" s="123" t="s">
        <v>276</v>
      </c>
      <c r="G34" s="123" t="s">
        <v>309</v>
      </c>
      <c r="H34" s="123" t="s">
        <v>343</v>
      </c>
      <c r="I34" s="123" t="s">
        <v>377</v>
      </c>
      <c r="J34" s="123" t="s">
        <v>412</v>
      </c>
      <c r="K34" s="123" t="s">
        <v>446</v>
      </c>
      <c r="L34" s="123" t="s">
        <v>482</v>
      </c>
      <c r="M34" s="123" t="s">
        <v>514</v>
      </c>
      <c r="N34" s="123" t="s">
        <v>547</v>
      </c>
      <c r="O34" s="123"/>
      <c r="P34" s="123" t="s">
        <v>582</v>
      </c>
      <c r="Q34" s="123" t="s">
        <v>623</v>
      </c>
      <c r="R34" s="123" t="s">
        <v>666</v>
      </c>
      <c r="S34" s="123" t="s">
        <v>708</v>
      </c>
      <c r="T34" s="123" t="s">
        <v>749</v>
      </c>
      <c r="U34" s="123" t="s">
        <v>790</v>
      </c>
    </row>
    <row r="35" spans="1:21">
      <c r="A35" s="123">
        <v>34</v>
      </c>
      <c r="B35" s="123" t="s">
        <v>140</v>
      </c>
      <c r="C35" s="123" t="s">
        <v>175</v>
      </c>
      <c r="D35" s="123" t="s">
        <v>209</v>
      </c>
      <c r="E35" s="123" t="s">
        <v>243</v>
      </c>
      <c r="F35" s="123" t="s">
        <v>277</v>
      </c>
      <c r="G35" s="123" t="s">
        <v>310</v>
      </c>
      <c r="H35" s="123" t="s">
        <v>344</v>
      </c>
      <c r="I35" s="123" t="s">
        <v>378</v>
      </c>
      <c r="J35" s="123" t="s">
        <v>413</v>
      </c>
      <c r="K35" s="123" t="s">
        <v>447</v>
      </c>
      <c r="L35" s="123" t="s">
        <v>483</v>
      </c>
      <c r="M35" s="123"/>
      <c r="N35" s="123" t="s">
        <v>548</v>
      </c>
      <c r="O35" s="123"/>
      <c r="P35" s="123" t="s">
        <v>583</v>
      </c>
      <c r="Q35" s="123" t="s">
        <v>624</v>
      </c>
      <c r="R35" s="123" t="s">
        <v>667</v>
      </c>
      <c r="S35" s="123" t="s">
        <v>709</v>
      </c>
      <c r="T35" s="123" t="s">
        <v>750</v>
      </c>
      <c r="U35" s="123" t="s">
        <v>791</v>
      </c>
    </row>
    <row r="36" spans="1:21" ht="13.5" thickBot="1">
      <c r="A36" s="125">
        <v>35</v>
      </c>
      <c r="B36" s="125" t="s">
        <v>141</v>
      </c>
      <c r="C36" s="125"/>
      <c r="D36" s="125"/>
      <c r="E36" s="125"/>
      <c r="F36" s="125"/>
      <c r="G36" s="125"/>
      <c r="H36" s="125"/>
      <c r="I36" s="125" t="s">
        <v>379</v>
      </c>
      <c r="J36" s="125" t="s">
        <v>414</v>
      </c>
      <c r="K36" s="125" t="s">
        <v>448</v>
      </c>
      <c r="L36" s="125"/>
      <c r="M36" s="125" t="s">
        <v>515</v>
      </c>
      <c r="N36" s="125" t="s">
        <v>549</v>
      </c>
      <c r="O36" s="125"/>
      <c r="P36" s="125" t="s">
        <v>584</v>
      </c>
      <c r="Q36" s="125" t="s">
        <v>625</v>
      </c>
      <c r="R36" s="125" t="s">
        <v>668</v>
      </c>
      <c r="S36" s="125" t="s">
        <v>710</v>
      </c>
      <c r="T36" s="125"/>
      <c r="U36" s="125" t="s">
        <v>792</v>
      </c>
    </row>
    <row r="37" spans="1:21">
      <c r="A37" s="124">
        <v>36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 t="s">
        <v>449</v>
      </c>
      <c r="L37" s="124"/>
      <c r="M37" s="124" t="s">
        <v>516</v>
      </c>
      <c r="N37" s="124" t="s">
        <v>550</v>
      </c>
      <c r="O37" s="124"/>
      <c r="P37" s="124" t="s">
        <v>585</v>
      </c>
      <c r="Q37" s="124" t="s">
        <v>626</v>
      </c>
      <c r="R37" s="124" t="s">
        <v>669</v>
      </c>
      <c r="S37" s="124" t="s">
        <v>711</v>
      </c>
      <c r="T37" s="124" t="s">
        <v>751</v>
      </c>
      <c r="U37" s="124"/>
    </row>
    <row r="38" spans="1:21">
      <c r="A38" s="123">
        <v>37</v>
      </c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 t="s">
        <v>586</v>
      </c>
      <c r="Q38" s="123" t="s">
        <v>627</v>
      </c>
      <c r="R38" s="123" t="s">
        <v>670</v>
      </c>
      <c r="S38" s="123" t="s">
        <v>712</v>
      </c>
      <c r="T38" s="123" t="s">
        <v>752</v>
      </c>
      <c r="U38" s="123" t="s">
        <v>793</v>
      </c>
    </row>
    <row r="39" spans="1:21">
      <c r="A39" s="123">
        <v>38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 t="s">
        <v>587</v>
      </c>
      <c r="Q39" s="123" t="s">
        <v>628</v>
      </c>
      <c r="R39" s="123" t="s">
        <v>671</v>
      </c>
      <c r="S39" s="123" t="s">
        <v>713</v>
      </c>
      <c r="T39" s="123" t="s">
        <v>753</v>
      </c>
      <c r="U39" s="123" t="s">
        <v>794</v>
      </c>
    </row>
    <row r="40" spans="1:21">
      <c r="A40" s="123">
        <v>39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 t="s">
        <v>588</v>
      </c>
      <c r="Q40" s="123" t="s">
        <v>629</v>
      </c>
      <c r="R40" s="123" t="s">
        <v>672</v>
      </c>
      <c r="S40" s="123" t="s">
        <v>714</v>
      </c>
      <c r="T40" s="123" t="s">
        <v>754</v>
      </c>
      <c r="U40" s="123" t="s">
        <v>795</v>
      </c>
    </row>
    <row r="41" spans="1:21" ht="13.5" thickBot="1">
      <c r="A41" s="125">
        <v>40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 t="s">
        <v>589</v>
      </c>
      <c r="Q41" s="125" t="s">
        <v>630</v>
      </c>
      <c r="R41" s="125" t="s">
        <v>673</v>
      </c>
      <c r="S41" s="125" t="s">
        <v>715</v>
      </c>
      <c r="T41" s="125" t="s">
        <v>755</v>
      </c>
      <c r="U41" s="125" t="s">
        <v>796</v>
      </c>
    </row>
    <row r="42" spans="1:21">
      <c r="A42" s="124">
        <v>41</v>
      </c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 t="s">
        <v>590</v>
      </c>
      <c r="Q42" s="124" t="s">
        <v>631</v>
      </c>
      <c r="R42" s="124" t="s">
        <v>674</v>
      </c>
      <c r="S42" s="124" t="s">
        <v>716</v>
      </c>
      <c r="T42" s="124" t="s">
        <v>756</v>
      </c>
      <c r="U42" s="124" t="s">
        <v>797</v>
      </c>
    </row>
    <row r="43" spans="1:21">
      <c r="A43" s="123">
        <v>42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 t="s">
        <v>632</v>
      </c>
      <c r="R43" s="123" t="s">
        <v>675</v>
      </c>
      <c r="S43" s="123" t="s">
        <v>717</v>
      </c>
      <c r="T43" s="123" t="s">
        <v>757</v>
      </c>
      <c r="U43" s="123" t="s">
        <v>798</v>
      </c>
    </row>
    <row r="44" spans="1:21">
      <c r="A44" s="123">
        <v>43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 t="s">
        <v>591</v>
      </c>
      <c r="Q44" s="123" t="s">
        <v>633</v>
      </c>
      <c r="R44" s="123" t="s">
        <v>676</v>
      </c>
      <c r="S44" s="123" t="s">
        <v>377</v>
      </c>
      <c r="T44" s="123" t="s">
        <v>758</v>
      </c>
      <c r="U44" s="123" t="s">
        <v>799</v>
      </c>
    </row>
    <row r="45" spans="1:21">
      <c r="A45" s="123">
        <v>44</v>
      </c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 t="s">
        <v>592</v>
      </c>
      <c r="Q45" s="126" t="s">
        <v>634</v>
      </c>
      <c r="R45" s="126"/>
      <c r="S45" s="126" t="s">
        <v>718</v>
      </c>
      <c r="T45" s="126" t="s">
        <v>759</v>
      </c>
      <c r="U45" s="126" t="s">
        <v>800</v>
      </c>
    </row>
    <row r="46" spans="1:21">
      <c r="A46" s="123">
        <v>45</v>
      </c>
    </row>
  </sheetData>
  <sheetProtection sheet="1" objects="1" scenarios="1"/>
  <phoneticPr fontId="17" type="noConversion"/>
  <conditionalFormatting sqref="A2:U44 A45:A46">
    <cfRule type="expression" dxfId="8" priority="1" stopIfTrue="1">
      <formula>B2="L"</formula>
    </cfRule>
  </conditionalFormatting>
  <conditionalFormatting sqref="B45:U45">
    <cfRule type="cellIs" dxfId="7" priority="2" stopIfTrue="1" operator="equal">
      <formula>0</formula>
    </cfRule>
  </conditionalFormatting>
  <pageMargins left="0.7" right="0.7" top="0.75" bottom="0.75" header="0.3" footer="0.3"/>
  <pageSetup paperSize="256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P59"/>
  <sheetViews>
    <sheetView tabSelected="1" workbookViewId="0">
      <selection activeCell="D5" sqref="D5"/>
    </sheetView>
  </sheetViews>
  <sheetFormatPr defaultRowHeight="14.25"/>
  <cols>
    <col min="1" max="1" width="5.42578125" style="40" customWidth="1"/>
    <col min="2" max="2" width="21" style="40" customWidth="1"/>
    <col min="3" max="3" width="4.140625" style="40" customWidth="1"/>
    <col min="4" max="11" width="5.85546875" style="40" customWidth="1"/>
    <col min="12" max="51" width="2.5703125" style="40" hidden="1" customWidth="1"/>
    <col min="52" max="52" width="4.85546875" style="41" customWidth="1"/>
    <col min="53" max="53" width="4.5703125" style="41" bestFit="1" customWidth="1"/>
    <col min="54" max="54" width="0" style="40" hidden="1" customWidth="1"/>
    <col min="55" max="55" width="3.28515625" style="40" hidden="1" customWidth="1"/>
    <col min="56" max="94" width="2.140625" style="40" hidden="1" customWidth="1"/>
    <col min="95" max="96" width="0" style="40" hidden="1" customWidth="1"/>
    <col min="97" max="16384" width="9.140625" style="40"/>
  </cols>
  <sheetData>
    <row r="1" spans="1:94" ht="18">
      <c r="A1" s="169" t="s">
        <v>54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M1" s="91" t="s">
        <v>81</v>
      </c>
      <c r="N1" s="91" t="s">
        <v>82</v>
      </c>
      <c r="O1" s="91" t="s">
        <v>83</v>
      </c>
      <c r="P1" s="92" t="s">
        <v>84</v>
      </c>
      <c r="Q1" s="92" t="s">
        <v>85</v>
      </c>
      <c r="R1" s="92" t="s">
        <v>86</v>
      </c>
      <c r="S1" s="92" t="s">
        <v>87</v>
      </c>
      <c r="T1" s="92" t="s">
        <v>88</v>
      </c>
      <c r="U1" s="92" t="s">
        <v>89</v>
      </c>
      <c r="V1" s="92" t="s">
        <v>90</v>
      </c>
      <c r="W1" s="92" t="s">
        <v>91</v>
      </c>
      <c r="X1" s="92" t="s">
        <v>101</v>
      </c>
      <c r="Y1" s="92" t="s">
        <v>93</v>
      </c>
      <c r="Z1" s="92" t="s">
        <v>94</v>
      </c>
      <c r="AA1" s="92" t="s">
        <v>95</v>
      </c>
      <c r="AB1" s="92" t="s">
        <v>96</v>
      </c>
      <c r="AC1" s="92" t="s">
        <v>97</v>
      </c>
      <c r="AD1" s="92" t="s">
        <v>98</v>
      </c>
      <c r="AE1" s="92" t="s">
        <v>92</v>
      </c>
      <c r="AF1" s="92" t="s">
        <v>99</v>
      </c>
      <c r="AG1" s="92" t="s">
        <v>100</v>
      </c>
    </row>
    <row r="2" spans="1:94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9"/>
      <c r="N2" s="9"/>
      <c r="O2" s="9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3"/>
      <c r="BA2" s="43"/>
    </row>
    <row r="3" spans="1:94">
      <c r="A3" s="42" t="s">
        <v>12</v>
      </c>
      <c r="B3" s="42"/>
      <c r="C3" s="44" t="s">
        <v>17</v>
      </c>
      <c r="D3" s="45" t="s">
        <v>77</v>
      </c>
      <c r="E3" s="42"/>
      <c r="F3" s="42"/>
      <c r="G3" s="42"/>
      <c r="H3" s="42"/>
      <c r="I3" s="42"/>
      <c r="J3" s="42"/>
      <c r="K3" s="42"/>
      <c r="L3" s="42"/>
      <c r="M3" s="9"/>
      <c r="N3" s="9"/>
      <c r="O3" s="9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3"/>
      <c r="BA3" s="43"/>
    </row>
    <row r="4" spans="1:94">
      <c r="A4" s="42" t="s">
        <v>56</v>
      </c>
      <c r="B4" s="42"/>
      <c r="C4" s="44" t="s">
        <v>17</v>
      </c>
      <c r="D4" s="45" t="s">
        <v>905</v>
      </c>
      <c r="E4" s="42"/>
      <c r="I4" s="42"/>
      <c r="J4" s="42"/>
      <c r="K4" s="42"/>
      <c r="L4" s="42"/>
      <c r="M4" s="9"/>
      <c r="N4" s="9"/>
      <c r="O4" s="9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3"/>
      <c r="BA4" s="43"/>
    </row>
    <row r="5" spans="1:94">
      <c r="A5" s="42" t="s">
        <v>55</v>
      </c>
      <c r="B5" s="42"/>
      <c r="C5" s="44" t="s">
        <v>17</v>
      </c>
      <c r="D5" s="45" t="s">
        <v>86</v>
      </c>
      <c r="E5" s="42"/>
      <c r="F5" s="42"/>
      <c r="G5" s="42" t="s">
        <v>79</v>
      </c>
      <c r="H5" s="42"/>
      <c r="I5" s="45" t="s">
        <v>80</v>
      </c>
      <c r="J5" s="42"/>
      <c r="K5" s="42"/>
      <c r="L5" s="42"/>
      <c r="M5" s="9"/>
      <c r="N5" s="9"/>
      <c r="O5" s="9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3"/>
      <c r="BA5" s="43"/>
    </row>
    <row r="6" spans="1:94">
      <c r="A6" s="42" t="s">
        <v>57</v>
      </c>
      <c r="B6" s="42"/>
      <c r="C6" s="44" t="s">
        <v>17</v>
      </c>
      <c r="D6" s="45" t="s">
        <v>875</v>
      </c>
      <c r="E6" s="42"/>
      <c r="F6" s="42"/>
      <c r="G6" s="42"/>
      <c r="H6" s="42"/>
      <c r="I6" s="42"/>
      <c r="J6" s="42"/>
      <c r="K6" s="42"/>
      <c r="L6" s="42"/>
      <c r="M6" s="9"/>
      <c r="N6" s="9"/>
      <c r="O6" s="9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3"/>
      <c r="BA6" s="43"/>
    </row>
    <row r="7" spans="1:94" ht="6" customHeight="1" thickBot="1">
      <c r="A7" s="42"/>
      <c r="B7" s="42"/>
      <c r="C7" s="44"/>
      <c r="D7" s="42"/>
      <c r="E7" s="42"/>
      <c r="F7" s="42"/>
      <c r="G7" s="42"/>
      <c r="H7" s="42"/>
      <c r="I7" s="42"/>
      <c r="J7" s="42"/>
      <c r="K7" s="42"/>
      <c r="L7" s="42"/>
      <c r="M7" s="9"/>
      <c r="N7" s="9"/>
      <c r="O7" s="9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3"/>
      <c r="BA7" s="43"/>
    </row>
    <row r="8" spans="1:94">
      <c r="A8" s="42" t="s">
        <v>58</v>
      </c>
      <c r="B8" s="42"/>
      <c r="C8" s="44" t="s">
        <v>17</v>
      </c>
      <c r="D8" s="47" t="s">
        <v>59</v>
      </c>
      <c r="E8" s="47" t="s">
        <v>60</v>
      </c>
      <c r="F8" s="47" t="s">
        <v>61</v>
      </c>
      <c r="G8" s="47" t="s">
        <v>62</v>
      </c>
      <c r="H8" s="47" t="s">
        <v>63</v>
      </c>
      <c r="I8" s="47" t="s">
        <v>64</v>
      </c>
      <c r="J8" s="47" t="s">
        <v>65</v>
      </c>
      <c r="K8" s="47" t="s">
        <v>66</v>
      </c>
      <c r="L8" s="48"/>
      <c r="M8" s="43"/>
      <c r="N8" s="43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82" t="s">
        <v>67</v>
      </c>
      <c r="BA8" s="81"/>
    </row>
    <row r="9" spans="1:94">
      <c r="A9" s="42" t="s">
        <v>68</v>
      </c>
      <c r="B9" s="42"/>
      <c r="C9" s="49" t="s">
        <v>69</v>
      </c>
      <c r="D9" s="156" t="s">
        <v>866</v>
      </c>
      <c r="E9" s="156" t="s">
        <v>876</v>
      </c>
      <c r="F9" s="157" t="s">
        <v>70</v>
      </c>
      <c r="G9" s="157" t="s">
        <v>70</v>
      </c>
      <c r="H9" s="156" t="s">
        <v>70</v>
      </c>
      <c r="I9" s="157" t="s">
        <v>70</v>
      </c>
      <c r="J9" s="156" t="s">
        <v>70</v>
      </c>
      <c r="K9" s="157" t="s">
        <v>70</v>
      </c>
      <c r="L9" s="48">
        <f>IF(MID(D9,1,1)="-",0,1)</f>
        <v>1</v>
      </c>
      <c r="M9" s="48">
        <f>IF(MID(D9,2,1)="-",0,1)</f>
        <v>1</v>
      </c>
      <c r="N9" s="48">
        <f>IF(MID(D9,3,1)="-",0,1)</f>
        <v>1</v>
      </c>
      <c r="O9" s="48">
        <f>IF(MID(D9,4,1)="-",0,1)</f>
        <v>1</v>
      </c>
      <c r="P9" s="48">
        <f>IF(MID(D9,5,1)="-",0,1)</f>
        <v>1</v>
      </c>
      <c r="Q9" s="48">
        <f>IF(MID(E9,1,1)="-",0,1)</f>
        <v>1</v>
      </c>
      <c r="R9" s="48">
        <f>IF(MID(E9,2,1)="-",0,1)</f>
        <v>1</v>
      </c>
      <c r="S9" s="48">
        <f>IF(MID(E9,3,1)="-",0,1)</f>
        <v>1</v>
      </c>
      <c r="T9" s="48">
        <f>IF(MID(E9,4,1)="-",0,1)</f>
        <v>1</v>
      </c>
      <c r="U9" s="48">
        <f>IF(MID(E9,5,1)="-",0,1)</f>
        <v>1</v>
      </c>
      <c r="V9" s="48">
        <f>IF(MID(F9,1,1)="-",0,1)</f>
        <v>0</v>
      </c>
      <c r="W9" s="48">
        <f>IF(MID(F9,2,1)="-",0,1)</f>
        <v>0</v>
      </c>
      <c r="X9" s="48">
        <f>IF(MID(F9,3,1)="-",0,1)</f>
        <v>0</v>
      </c>
      <c r="Y9" s="48">
        <f>IF(MID(F9,4,1)="-",0,1)</f>
        <v>0</v>
      </c>
      <c r="Z9" s="48">
        <f>IF(MID(F9,5,1)="-",0,1)</f>
        <v>0</v>
      </c>
      <c r="AA9" s="48">
        <f>IF(MID(G9,1,1)="-",0,1)</f>
        <v>0</v>
      </c>
      <c r="AB9" s="48">
        <f>IF(MID(G9,2,1)="-",0,1)</f>
        <v>0</v>
      </c>
      <c r="AC9" s="48">
        <f>IF(MID(G9,3,1)="-",0,1)</f>
        <v>0</v>
      </c>
      <c r="AD9" s="48">
        <f>IF(MID(G9,4,1)="-",0,1)</f>
        <v>0</v>
      </c>
      <c r="AE9" s="48">
        <f>IF(MID(G9,5,1)="-",0,1)</f>
        <v>0</v>
      </c>
      <c r="AF9" s="48">
        <f>IF(MID(H9,1,1)="-",0,1)</f>
        <v>0</v>
      </c>
      <c r="AG9" s="48">
        <f>IF(MID(H9,2,1)="-",0,1)</f>
        <v>0</v>
      </c>
      <c r="AH9" s="48">
        <f>IF(MID(H9,3,1)="-",0,1)</f>
        <v>0</v>
      </c>
      <c r="AI9" s="48">
        <f>IF(MID(H9,4,1)="-",0,1)</f>
        <v>0</v>
      </c>
      <c r="AJ9" s="48">
        <f>IF(MID(H9,5,1)="-",0,1)</f>
        <v>0</v>
      </c>
      <c r="AK9" s="48">
        <f>IF(MID(I9,1,1)="-",0,1)</f>
        <v>0</v>
      </c>
      <c r="AL9" s="48">
        <f>IF(MID(I9,2,1)="-",0,1)</f>
        <v>0</v>
      </c>
      <c r="AM9" s="48">
        <f>IF(MID(I9,3,1)="-",0,1)</f>
        <v>0</v>
      </c>
      <c r="AN9" s="48">
        <f>IF(MID(I9,4,1)="-",0,1)</f>
        <v>0</v>
      </c>
      <c r="AO9" s="48">
        <f>IF(MID(I9,5,1)="-",0,1)</f>
        <v>0</v>
      </c>
      <c r="AP9" s="48">
        <f>IF(MID(J9,1,1)="-",0,1)</f>
        <v>0</v>
      </c>
      <c r="AQ9" s="48">
        <f>IF(MID(J9,2,1)="-",0,1)</f>
        <v>0</v>
      </c>
      <c r="AR9" s="48">
        <f>IF(MID(J9,3,1)="-",0,1)</f>
        <v>0</v>
      </c>
      <c r="AS9" s="48">
        <f>IF(MID(J9,4,1)="-",0,1)</f>
        <v>0</v>
      </c>
      <c r="AT9" s="48">
        <f>IF(MID(J9,5,1)="-",0,1)</f>
        <v>0</v>
      </c>
      <c r="AU9" s="48">
        <f>IF(MID(K9,1,1)="-",0,1)</f>
        <v>0</v>
      </c>
      <c r="AV9" s="48">
        <f>IF(MID(K9,2,1)="-",0,1)</f>
        <v>0</v>
      </c>
      <c r="AW9" s="48">
        <f>IF(MID(K9,3,1)="-",0,1)</f>
        <v>0</v>
      </c>
      <c r="AX9" s="48">
        <f>IF(MID(K9,4,1)="-",0,1)</f>
        <v>0</v>
      </c>
      <c r="AY9" s="48">
        <f>IF(MID(K9,5,1)="-",0,1)</f>
        <v>0</v>
      </c>
      <c r="AZ9" s="83">
        <f>SUM(L9:AY9)</f>
        <v>10</v>
      </c>
      <c r="BA9" s="81"/>
    </row>
    <row r="10" spans="1:94" ht="15" thickBot="1">
      <c r="A10" s="42"/>
      <c r="B10" s="42"/>
      <c r="C10" s="49" t="s">
        <v>71</v>
      </c>
      <c r="D10" s="167" t="s">
        <v>877</v>
      </c>
      <c r="E10" s="159" t="s">
        <v>878</v>
      </c>
      <c r="F10" s="168" t="s">
        <v>70</v>
      </c>
      <c r="G10" s="168" t="s">
        <v>70</v>
      </c>
      <c r="H10" s="159" t="s">
        <v>70</v>
      </c>
      <c r="I10" s="159" t="s">
        <v>70</v>
      </c>
      <c r="J10" s="159" t="s">
        <v>70</v>
      </c>
      <c r="K10" s="158" t="s">
        <v>70</v>
      </c>
      <c r="L10" s="48">
        <f>IF(MID(D10,1,1)="-",0,1)</f>
        <v>1</v>
      </c>
      <c r="M10" s="48">
        <f>IF(MID(D10,2,1)="-",0,1)</f>
        <v>1</v>
      </c>
      <c r="N10" s="48">
        <f>IF(MID(D10,3,1)="-",0,1)</f>
        <v>1</v>
      </c>
      <c r="O10" s="48">
        <f>IF(MID(D10,4,1)="-",0,1)</f>
        <v>1</v>
      </c>
      <c r="P10" s="48">
        <f>IF(MID(D10,5,1)="-",0,1)</f>
        <v>1</v>
      </c>
      <c r="Q10" s="48">
        <f>IF(MID(E10,1,1)="-",0,1)</f>
        <v>1</v>
      </c>
      <c r="R10" s="48">
        <f>IF(MID(E10,2,1)="-",0,1)</f>
        <v>1</v>
      </c>
      <c r="S10" s="48">
        <f>IF(MID(E10,3,1)="-",0,1)</f>
        <v>1</v>
      </c>
      <c r="T10" s="48">
        <f>IF(MID(E10,4,1)="-",0,1)</f>
        <v>1</v>
      </c>
      <c r="U10" s="48">
        <f>IF(MID(E10,5,1)="-",0,1)</f>
        <v>1</v>
      </c>
      <c r="V10" s="48">
        <f>IF(MID(F10,1,1)="-",0,1)</f>
        <v>0</v>
      </c>
      <c r="W10" s="48">
        <f>IF(MID(F10,2,1)="-",0,1)</f>
        <v>0</v>
      </c>
      <c r="X10" s="48">
        <f>IF(MID(F10,3,1)="-",0,1)</f>
        <v>0</v>
      </c>
      <c r="Y10" s="48">
        <f>IF(MID(F10,4,1)="-",0,1)</f>
        <v>0</v>
      </c>
      <c r="Z10" s="48">
        <f>IF(MID(F10,5,1)="-",0,1)</f>
        <v>0</v>
      </c>
      <c r="AA10" s="48">
        <f>IF(MID(G10,1,1)="-",0,1)</f>
        <v>0</v>
      </c>
      <c r="AB10" s="48">
        <f>IF(MID(G10,2,1)="-",0,1)</f>
        <v>0</v>
      </c>
      <c r="AC10" s="48">
        <f>IF(MID(G10,3,1)="-",0,1)</f>
        <v>0</v>
      </c>
      <c r="AD10" s="48">
        <f>IF(MID(G10,4,1)="-",0,1)</f>
        <v>0</v>
      </c>
      <c r="AE10" s="48">
        <f>IF(MID(G10,5,1)="-",0,1)</f>
        <v>0</v>
      </c>
      <c r="AF10" s="48">
        <f>IF(MID(H10,1,1)="-",0,1)</f>
        <v>0</v>
      </c>
      <c r="AG10" s="48">
        <f>IF(MID(H10,2,1)="-",0,1)</f>
        <v>0</v>
      </c>
      <c r="AH10" s="48">
        <f>IF(MID(H10,3,1)="-",0,1)</f>
        <v>0</v>
      </c>
      <c r="AI10" s="48">
        <f>IF(MID(H10,4,1)="-",0,1)</f>
        <v>0</v>
      </c>
      <c r="AJ10" s="48">
        <f>IF(MID(H10,5,1)="-",0,1)</f>
        <v>0</v>
      </c>
      <c r="AK10" s="48">
        <f>IF(MID(I10,1,1)="-",0,1)</f>
        <v>0</v>
      </c>
      <c r="AL10" s="48">
        <f>IF(MID(I10,2,1)="-",0,1)</f>
        <v>0</v>
      </c>
      <c r="AM10" s="48">
        <f>IF(MID(I10,3,1)="-",0,1)</f>
        <v>0</v>
      </c>
      <c r="AN10" s="48">
        <f>IF(MID(I10,4,1)="-",0,1)</f>
        <v>0</v>
      </c>
      <c r="AO10" s="48">
        <f>IF(MID(I10,5,1)="-",0,1)</f>
        <v>0</v>
      </c>
      <c r="AP10" s="48">
        <f>IF(MID(J10,1,1)="-",0,1)</f>
        <v>0</v>
      </c>
      <c r="AQ10" s="48">
        <f>IF(MID(J10,2,1)="-",0,1)</f>
        <v>0</v>
      </c>
      <c r="AR10" s="48">
        <f>IF(MID(J10,3,1)="-",0,1)</f>
        <v>0</v>
      </c>
      <c r="AS10" s="48">
        <f>IF(MID(J10,4,1)="-",0,1)</f>
        <v>0</v>
      </c>
      <c r="AT10" s="48">
        <f>IF(MID(J10,5,1)="-",0,1)</f>
        <v>0</v>
      </c>
      <c r="AU10" s="48">
        <f>IF(MID(K10,1,1)="-",0,1)</f>
        <v>0</v>
      </c>
      <c r="AV10" s="48">
        <f>IF(MID(K10,2,1)="-",0,1)</f>
        <v>0</v>
      </c>
      <c r="AW10" s="48">
        <f>IF(MID(K10,3,1)="-",0,1)</f>
        <v>0</v>
      </c>
      <c r="AX10" s="48">
        <f>IF(MID(K10,4,1)="-",0,1)</f>
        <v>0</v>
      </c>
      <c r="AY10" s="48">
        <f>IF(MID(K10,5,1)="-",0,1)</f>
        <v>0</v>
      </c>
      <c r="AZ10" s="84">
        <f>SUM(L10:AY10)</f>
        <v>10</v>
      </c>
      <c r="BA10" s="81"/>
    </row>
    <row r="11" spans="1:94" ht="15" thickBot="1">
      <c r="A11" s="42" t="s">
        <v>72</v>
      </c>
      <c r="B11" s="42"/>
      <c r="C11" s="43" t="s">
        <v>17</v>
      </c>
      <c r="D11" s="50"/>
      <c r="E11" s="50"/>
      <c r="F11" s="50"/>
      <c r="G11" s="50"/>
      <c r="H11" s="50"/>
      <c r="I11" s="50"/>
      <c r="J11" s="50"/>
      <c r="K11" s="50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3"/>
      <c r="BA11" s="43"/>
    </row>
    <row r="12" spans="1:94" ht="36" thickBot="1">
      <c r="A12" s="51" t="s">
        <v>0</v>
      </c>
      <c r="B12" s="52" t="s">
        <v>1</v>
      </c>
      <c r="C12" s="53" t="s">
        <v>73</v>
      </c>
      <c r="D12" s="54" t="s">
        <v>59</v>
      </c>
      <c r="E12" s="55" t="s">
        <v>60</v>
      </c>
      <c r="F12" s="55" t="s">
        <v>61</v>
      </c>
      <c r="G12" s="55" t="s">
        <v>62</v>
      </c>
      <c r="H12" s="55" t="s">
        <v>63</v>
      </c>
      <c r="I12" s="55" t="s">
        <v>64</v>
      </c>
      <c r="J12" s="55" t="s">
        <v>65</v>
      </c>
      <c r="K12" s="56" t="s">
        <v>66</v>
      </c>
      <c r="L12" s="110">
        <v>1</v>
      </c>
      <c r="M12" s="111">
        <v>2</v>
      </c>
      <c r="N12" s="111">
        <v>3</v>
      </c>
      <c r="O12" s="111">
        <v>4</v>
      </c>
      <c r="P12" s="112">
        <v>5</v>
      </c>
      <c r="Q12" s="110">
        <v>6</v>
      </c>
      <c r="R12" s="111">
        <v>7</v>
      </c>
      <c r="S12" s="111">
        <v>8</v>
      </c>
      <c r="T12" s="111">
        <v>9</v>
      </c>
      <c r="U12" s="112">
        <v>10</v>
      </c>
      <c r="V12" s="110">
        <v>11</v>
      </c>
      <c r="W12" s="111">
        <v>12</v>
      </c>
      <c r="X12" s="111">
        <v>13</v>
      </c>
      <c r="Y12" s="111">
        <v>14</v>
      </c>
      <c r="Z12" s="112">
        <v>15</v>
      </c>
      <c r="AA12" s="110">
        <v>16</v>
      </c>
      <c r="AB12" s="111">
        <v>17</v>
      </c>
      <c r="AC12" s="111">
        <v>18</v>
      </c>
      <c r="AD12" s="111">
        <v>19</v>
      </c>
      <c r="AE12" s="112">
        <v>20</v>
      </c>
      <c r="AF12" s="110">
        <v>21</v>
      </c>
      <c r="AG12" s="111">
        <v>22</v>
      </c>
      <c r="AH12" s="111">
        <v>23</v>
      </c>
      <c r="AI12" s="111">
        <v>24</v>
      </c>
      <c r="AJ12" s="112">
        <v>25</v>
      </c>
      <c r="AK12" s="110">
        <v>26</v>
      </c>
      <c r="AL12" s="111">
        <v>27</v>
      </c>
      <c r="AM12" s="111">
        <v>28</v>
      </c>
      <c r="AN12" s="111">
        <v>29</v>
      </c>
      <c r="AO12" s="112">
        <v>30</v>
      </c>
      <c r="AP12" s="110">
        <v>31</v>
      </c>
      <c r="AQ12" s="111">
        <v>32</v>
      </c>
      <c r="AR12" s="111">
        <v>33</v>
      </c>
      <c r="AS12" s="111">
        <v>34</v>
      </c>
      <c r="AT12" s="112">
        <v>35</v>
      </c>
      <c r="AU12" s="110">
        <v>36</v>
      </c>
      <c r="AV12" s="111">
        <v>37</v>
      </c>
      <c r="AW12" s="111">
        <v>38</v>
      </c>
      <c r="AX12" s="111">
        <v>39</v>
      </c>
      <c r="AY12" s="53">
        <v>40</v>
      </c>
      <c r="AZ12" s="57" t="s">
        <v>74</v>
      </c>
      <c r="BA12" s="57" t="s">
        <v>5</v>
      </c>
      <c r="BC12" s="110">
        <v>1</v>
      </c>
      <c r="BD12" s="111">
        <v>2</v>
      </c>
      <c r="BE12" s="111">
        <v>3</v>
      </c>
      <c r="BF12" s="111">
        <v>4</v>
      </c>
      <c r="BG12" s="112">
        <v>5</v>
      </c>
      <c r="BH12" s="110">
        <v>6</v>
      </c>
      <c r="BI12" s="111">
        <v>7</v>
      </c>
      <c r="BJ12" s="111">
        <v>8</v>
      </c>
      <c r="BK12" s="111">
        <v>9</v>
      </c>
      <c r="BL12" s="112">
        <v>10</v>
      </c>
      <c r="BM12" s="110">
        <v>11</v>
      </c>
      <c r="BN12" s="111">
        <v>12</v>
      </c>
      <c r="BO12" s="111">
        <v>13</v>
      </c>
      <c r="BP12" s="111">
        <v>14</v>
      </c>
      <c r="BQ12" s="112">
        <v>15</v>
      </c>
      <c r="BR12" s="110">
        <v>16</v>
      </c>
      <c r="BS12" s="111">
        <v>17</v>
      </c>
      <c r="BT12" s="111">
        <v>18</v>
      </c>
      <c r="BU12" s="111">
        <v>19</v>
      </c>
      <c r="BV12" s="112">
        <v>20</v>
      </c>
      <c r="BW12" s="110">
        <v>21</v>
      </c>
      <c r="BX12" s="111">
        <v>22</v>
      </c>
      <c r="BY12" s="111">
        <v>23</v>
      </c>
      <c r="BZ12" s="111">
        <v>24</v>
      </c>
      <c r="CA12" s="112">
        <v>25</v>
      </c>
      <c r="CB12" s="110">
        <v>26</v>
      </c>
      <c r="CC12" s="111">
        <v>27</v>
      </c>
      <c r="CD12" s="111">
        <v>28</v>
      </c>
      <c r="CE12" s="111">
        <v>29</v>
      </c>
      <c r="CF12" s="112">
        <v>30</v>
      </c>
      <c r="CG12" s="110">
        <v>31</v>
      </c>
      <c r="CH12" s="111">
        <v>32</v>
      </c>
      <c r="CI12" s="111">
        <v>33</v>
      </c>
      <c r="CJ12" s="111">
        <v>34</v>
      </c>
      <c r="CK12" s="112">
        <v>35</v>
      </c>
      <c r="CL12" s="110">
        <v>36</v>
      </c>
      <c r="CM12" s="111">
        <v>37</v>
      </c>
      <c r="CN12" s="111">
        <v>38</v>
      </c>
      <c r="CO12" s="111">
        <v>39</v>
      </c>
      <c r="CP12" s="53">
        <v>40</v>
      </c>
    </row>
    <row r="13" spans="1:94">
      <c r="A13" s="58">
        <v>1</v>
      </c>
      <c r="B13" s="59" t="str">
        <f>HLOOKUP($D$5,Nama2Siswa!$A$1:$W$46,A13+1,FALSE)</f>
        <v>ARISTA MUTIARA SYIFA</v>
      </c>
      <c r="C13" s="60" t="s">
        <v>860</v>
      </c>
      <c r="D13" s="61" t="s">
        <v>898</v>
      </c>
      <c r="E13" s="62" t="s">
        <v>876</v>
      </c>
      <c r="F13" s="62"/>
      <c r="G13" s="62"/>
      <c r="H13" s="62"/>
      <c r="I13" s="62"/>
      <c r="J13" s="62"/>
      <c r="K13" s="63"/>
      <c r="L13" s="113">
        <f>IF(C13=C$9,(IF(MID(D13,1,1)=MID(D$9,1,1),1,0)),IF(C13=C$10,(IF(MID(D13,1,1)=MID(D$10,1,1),1,0)),0))</f>
        <v>1</v>
      </c>
      <c r="M13" s="114">
        <f>IF(C13=C$9,(IF(MID(D13,2,1)=MID(D$9,2,1),1,0)),IF(C13=C$10,(IF(MID(D13,2,1)=MID(D$10,2,1),1,0)),0))</f>
        <v>1</v>
      </c>
      <c r="N13" s="114">
        <f>IF(C13=C$9,(IF(MID(D13,3,1)=MID(D$9,3,1),1,0)),IF(C13=C$10,(IF(MID(D13,3,1)=MID(D$10,3,1),1,0)),0))</f>
        <v>1</v>
      </c>
      <c r="O13" s="114">
        <f>IF(C13=C$9,(IF(MID(D13,4,1)=MID(D$9,4,1),1,0)),IF(C13=C$10,(IF(MID(D13,4,1)=MID(D$10,4,1),1,0)),0))</f>
        <v>0</v>
      </c>
      <c r="P13" s="115">
        <f>IF(C13=C$9,(IF(MID(D13,5,1)=MID(D$9,5,1),1,0)),IF(C13=C$10,(IF(MID(D13,5,1)=MID(D$10,5,1),1,0)),0))</f>
        <v>0</v>
      </c>
      <c r="Q13" s="113">
        <f>IF(C13=C$9,(IF(MID(E13,1,1)=MID(E$9,1,1),1,0)),IF(C13=C$10,(IF(MID(E13,1,1)=MID(E$10,1,1),1,0)),0))</f>
        <v>1</v>
      </c>
      <c r="R13" s="114">
        <f>IF(C13=C$9,(IF(MID(E13,2,1)=MID(E$9,2,1),1,0)),IF(C13=C$10,(IF(MID(E13,2,1)=MID(E$10,2,1),1,0)),0))</f>
        <v>1</v>
      </c>
      <c r="S13" s="114">
        <f>IF(C13=C$9,(IF(MID(E13,3,1)=MID(E$9,3,1),1,0)),IF(C13=C$10,(IF(MID(E13,3,1)=MID(E$10,3,1),1,0)),0))</f>
        <v>1</v>
      </c>
      <c r="T13" s="114">
        <f>IF(C13=C$9,(IF(MID(E13,4,1)=MID(E$9,4,1),1,0)),IF(C13=C$10,(IF(MID(E13,4,1)=MID(E$10,4,1),1,0)),0))</f>
        <v>1</v>
      </c>
      <c r="U13" s="115">
        <f>IF(C13=C$9,(IF(MID(E13,5,1)=MID(E$9,5,1),1,0)),IF(C13=C$10,(IF(MID(E13,5,1)=MID(E$10,5,1),1,0)),0))</f>
        <v>1</v>
      </c>
      <c r="V13" s="113">
        <f>IF(C13=C$9,(IF(MID(F13,1,1)=MID(F$9,1,1),1,0)),IF(C13=C$10,(IF(MID(F13,1,1)=MID(F$10,1,1),1,0)),0))</f>
        <v>0</v>
      </c>
      <c r="W13" s="114">
        <f>IF(C13=C$9,(IF(MID(F13,2,1)=MID(F$9,2,1),1,0)),IF(C13=C$10,(IF(MID(F13,2,1)=MID(F$10,2,1),1,0)),0))</f>
        <v>0</v>
      </c>
      <c r="X13" s="114">
        <f>IF(C13=C$9,(IF(MID(F13,3,1)=MID(F$9,3,1),1,0)),IF(C13=C$10,(IF(MID(F13,3,1)=MID(F$10,3,1),1,0)),0))</f>
        <v>0</v>
      </c>
      <c r="Y13" s="114">
        <f>IF(C13=C$9,(IF(MID(F13,4,1)=MID(F$9,4,1),1,0)),IF(C13=C$10,(IF(MID(F13,4,1)=MID(F$10,4,1),1,0)),0))</f>
        <v>0</v>
      </c>
      <c r="Z13" s="115">
        <f>IF(C13=C$9,(IF(MID(F13,5,1)=MID(F$9,5,1),1,0)),IF(C13=C$10,(IF(MID(F13,5,1)=MID(F$10,5,1),1,0)),0))</f>
        <v>0</v>
      </c>
      <c r="AA13" s="113">
        <f>IF(C13=C$9,(IF(MID(G13,1,1)=MID(G$9,1,1),1,0)),IF(C13=C$10,(IF(MID(G13,1,1)=MID(G$10,1,1),1,0)),0))</f>
        <v>0</v>
      </c>
      <c r="AB13" s="114">
        <f>IF(C13=C$9,(IF(MID(G13,2,1)=MID(G$9,2,1),1,0)),IF(C13=C$10,(IF(MID(G13,2,1)=MID(G$10,2,1),1,0)),0))</f>
        <v>0</v>
      </c>
      <c r="AC13" s="114">
        <f>IF(C13=C$9,(IF(MID(G13,3,1)=MID(G$9,3,1),1,0)),IF(C13=C$10,(IF(MID(G13,3,1)=MID(G$10,3,1),1,0)),0))</f>
        <v>0</v>
      </c>
      <c r="AD13" s="114">
        <f>IF(C13=C$9,(IF(MID(G13,4,1)=MID(G$9,4,1),1,0)),IF(C13=C$10,(IF(MID(G13,4,1)=MID(G$10,4,1),1,0)),0))</f>
        <v>0</v>
      </c>
      <c r="AE13" s="115">
        <f>IF(C13=C$9,(IF(MID(G13,5,1)=MID(G$9,5,1),1,0)),IF(C13=C$10,(IF(MID(G13,5,1)=MID(G$10,5,1),1,0)),0))</f>
        <v>0</v>
      </c>
      <c r="AF13" s="113">
        <f>IF(C13=C$9,(IF(MID(H13,1,1)=MID(H$9,1,1),1,0)),IF(C13=C$10,(IF(MID(H13,1,1)=MID(H$10,1,1),1,0)),0))</f>
        <v>0</v>
      </c>
      <c r="AG13" s="114">
        <f>IF(C13=C$9,(IF(MID(H13,2,1)=MID(H$9,2,1),1,0)),IF(C13=C$10,(IF(MID(H13,2,1)=MID(H$10,2,1),1,0)),0))</f>
        <v>0</v>
      </c>
      <c r="AH13" s="114">
        <f>IF(C13=C$9,(IF(MID(H13,3,1)=MID(H$9,3,1),1,0)),IF(C13=C$10,(IF(MID(H13,3,1)=MID(H$10,3,1),1,0)),0))</f>
        <v>0</v>
      </c>
      <c r="AI13" s="114">
        <f>IF(C13=C$9,(IF(MID(H13,4,1)=MID(H$9,4,1),1,0)),IF(C13=C$10,(IF(MID(H13,4,1)=MID(H$10,4,1),1,0)),0))</f>
        <v>0</v>
      </c>
      <c r="AJ13" s="115">
        <f>IF(C13=C$9,(IF(MID(H13,5,1)=MID(H$9,5,1),1,0)),IF(C13=C$10,(IF(MID(H13,5,1)=MID(H$10,5,1),1,0)),0))</f>
        <v>0</v>
      </c>
      <c r="AK13" s="113">
        <f>IF(C13=C$9,(IF(MID(I13,1,1)=MID(I$9,1,1),1,0)),IF(C13=C$10,(IF(MID(I13,1,1)=MID(I$10,1,1),1,0)),0))</f>
        <v>0</v>
      </c>
      <c r="AL13" s="114">
        <f>IF(C13=C$9,(IF(MID(I13,2,1)=MID(I$9,2,1),1,0)),IF(C13=C$10,(IF(MID(I13,2,1)=MID(I$10,2,1),1,0)),0))</f>
        <v>0</v>
      </c>
      <c r="AM13" s="114">
        <f>IF(C13=C$9,(IF(MID(I13,3,1)=MID(I$9,3,1),1,0)),IF(C13=C$10,(IF(MID(I13,3,1)=MID(I$10,3,1),1,0)),0))</f>
        <v>0</v>
      </c>
      <c r="AN13" s="114">
        <f>IF(C13=C$9,(IF(MID(I13,4,1)=MID(I$9,4,1),1,0)),IF(C13=C$10,(IF(MID(I13,4,1)=MID(I$10,4,1),1,0)),0))</f>
        <v>0</v>
      </c>
      <c r="AO13" s="115">
        <f>IF(C13=C$9,(IF(MID(I13,5,1)=MID(I$9,5,1),1,0)),IF(C13=C$10,(IF(MID(I13,5,1)=MID(I$10,5,1),1,0)),0))</f>
        <v>0</v>
      </c>
      <c r="AP13" s="113">
        <f>IF(C13=C$9,(IF(MID(J13,1,1)=MID(J$9,1,1),1,0)),IF(C13=C$10,(IF(MID(J13,1,1)=MID(J$10,1,1),1,0)),0))</f>
        <v>0</v>
      </c>
      <c r="AQ13" s="114">
        <f>IF(C13=C$9,(IF(MID(J13,2,1)=MID(J$9,2,1),1,0)),IF(C13=C$10,(IF(MID(J13,2,1)=MID(J$10,2,1),1,0)),0))</f>
        <v>0</v>
      </c>
      <c r="AR13" s="114">
        <f>IF(C13=C$9,(IF(MID(J13,3,1)=MID(J$9,3,1),1,0)),IF(C13=C$10,(IF(MID(J13,3,1)=MID(J$10,3,1),1,0)),0))</f>
        <v>0</v>
      </c>
      <c r="AS13" s="114">
        <f>IF(C13=C$9,(IF(MID(J13,4,1)=MID(J$9,4,1),1,0)),IF(C13=C$10,(IF(MID(J13,4,1)=MID(J$10,4,1),1,0)),0))</f>
        <v>0</v>
      </c>
      <c r="AT13" s="115">
        <f>IF(C13=C$9,(IF(MID(J13,5,1)=MID(J$9,5,1),1,0)),IF(C13=C$10,(IF(MID(J13,5,1)=MID(J$10,5,1),1,0)),0))</f>
        <v>0</v>
      </c>
      <c r="AU13" s="113">
        <f>IF(C13=C$9,(IF(MID(K13,1,1)=MID(K$9,1,1),1,0)),IF(C13=C$10,(IF(MID(K13,1,1)=MID(K$10,1,1),1,0)),0))</f>
        <v>0</v>
      </c>
      <c r="AV13" s="114">
        <f>IF(C13=C$9,(IF(MID(K13,2,1)=MID(K$9,2,1),1,0)),IF(C13=C$10,(IF(MID(K13,2,1)=MID(K$10,2,1),1,0)),0))</f>
        <v>0</v>
      </c>
      <c r="AW13" s="114">
        <f>IF(C13=C$9,(IF(MID(K13,3,1)=MID(K$9,3,1),1,0)),IF(C13=C$10,(IF(MID(K13,3,1)=MID(K$10,3,1),1,0)),0))</f>
        <v>0</v>
      </c>
      <c r="AX13" s="114">
        <f>IF(C13=C$9,(IF(MID(K13,4,1)=MID(K$9,4,1),1,0)),IF(C13=C$10,(IF(MID(K13,4,1)=MID(K$10,4,1),1,0)),0))</f>
        <v>0</v>
      </c>
      <c r="AY13" s="64">
        <f>IF(C13=C$9,(IF(MID(K13,5,1)=MID(K$9,5,1),1,0)),IF(C13=C$10,(IF(MID(K13,5,1)=MID(K$10,5,1),1,0)),0))</f>
        <v>0</v>
      </c>
      <c r="AZ13" s="58">
        <f>SUM(L13:AY13)</f>
        <v>8</v>
      </c>
      <c r="BA13" s="58">
        <f>IF(C13&lt;&gt;"",ROUND(IF(C13=C$9,(AZ13/AZ$9)*100,IF(C13=C$10,(AZ13/AZ$10)*100,"")),0),"")</f>
        <v>80</v>
      </c>
      <c r="BC13" s="141" t="str">
        <f>IF($C13=$C$9,IF(L$9&gt;0,IF(L13&gt;0,""," "&amp;L$12&amp;","),""),IF($C13=$C$10,IF(L$10&gt;0,IF(L13&gt;0,""," "&amp;L$12&amp;","),""),""))</f>
        <v/>
      </c>
      <c r="BD13" s="141" t="str">
        <f t="shared" ref="BD13:BD57" si="0">IF($C13=$C$9,IF(M$9&gt;0,IF(M13&gt;0,""," "&amp;M$12&amp;","),""),IF($C13=$C$10,IF(M$10&gt;0,IF(M13&gt;0,""," "&amp;M$12&amp;","),""),""))</f>
        <v/>
      </c>
      <c r="BE13" s="141" t="str">
        <f t="shared" ref="BE13:BE57" si="1">IF($C13=$C$9,IF(N$9&gt;0,IF(N13&gt;0,""," "&amp;N$12&amp;","),""),IF($C13=$C$10,IF(N$10&gt;0,IF(N13&gt;0,""," "&amp;N$12&amp;","),""),""))</f>
        <v/>
      </c>
      <c r="BF13" s="141" t="str">
        <f t="shared" ref="BF13:BF57" si="2">IF($C13=$C$9,IF(O$9&gt;0,IF(O13&gt;0,""," "&amp;O$12&amp;","),""),IF($C13=$C$10,IF(O$10&gt;0,IF(O13&gt;0,""," "&amp;O$12&amp;","),""),""))</f>
        <v xml:space="preserve"> 4,</v>
      </c>
      <c r="BG13" s="141" t="str">
        <f t="shared" ref="BG13:BG57" si="3">IF($C13=$C$9,IF(P$9&gt;0,IF(P13&gt;0,""," "&amp;P$12&amp;","),""),IF($C13=$C$10,IF(P$10&gt;0,IF(P13&gt;0,""," "&amp;P$12&amp;","),""),""))</f>
        <v xml:space="preserve"> 5,</v>
      </c>
      <c r="BH13" s="141" t="str">
        <f t="shared" ref="BH13:BH57" si="4">IF($C13=$C$9,IF(Q$9&gt;0,IF(Q13&gt;0,""," "&amp;Q$12&amp;","),""),IF($C13=$C$10,IF(Q$10&gt;0,IF(Q13&gt;0,""," "&amp;Q$12&amp;","),""),""))</f>
        <v/>
      </c>
      <c r="BI13" s="141" t="str">
        <f t="shared" ref="BI13:BI57" si="5">IF($C13=$C$9,IF(R$9&gt;0,IF(R13&gt;0,""," "&amp;R$12&amp;","),""),IF($C13=$C$10,IF(R$10&gt;0,IF(R13&gt;0,""," "&amp;R$12&amp;","),""),""))</f>
        <v/>
      </c>
      <c r="BJ13" s="141" t="str">
        <f t="shared" ref="BJ13:BJ57" si="6">IF($C13=$C$9,IF(S$9&gt;0,IF(S13&gt;0,""," "&amp;S$12&amp;","),""),IF($C13=$C$10,IF(S$10&gt;0,IF(S13&gt;0,""," "&amp;S$12&amp;","),""),""))</f>
        <v/>
      </c>
      <c r="BK13" s="141" t="str">
        <f t="shared" ref="BK13:BK57" si="7">IF($C13=$C$9,IF(T$9&gt;0,IF(T13&gt;0,""," "&amp;T$12&amp;","),""),IF($C13=$C$10,IF(T$10&gt;0,IF(T13&gt;0,""," "&amp;T$12&amp;","),""),""))</f>
        <v/>
      </c>
      <c r="BL13" s="141" t="str">
        <f t="shared" ref="BL13:BL57" si="8">IF($C13=$C$9,IF(U$9&gt;0,IF(U13&gt;0,""," "&amp;U$12&amp;","),""),IF($C13=$C$10,IF(U$10&gt;0,IF(U13&gt;0,""," "&amp;U$12&amp;","),""),""))</f>
        <v/>
      </c>
      <c r="BM13" s="141" t="str">
        <f t="shared" ref="BM13:BM57" si="9">IF($C13=$C$9,IF(V$9&gt;0,IF(V13&gt;0,""," "&amp;V$12&amp;","),""),IF($C13=$C$10,IF(V$10&gt;0,IF(V13&gt;0,""," "&amp;V$12&amp;","),""),""))</f>
        <v/>
      </c>
      <c r="BN13" s="141" t="str">
        <f t="shared" ref="BN13:BN57" si="10">IF($C13=$C$9,IF(W$9&gt;0,IF(W13&gt;0,""," "&amp;W$12&amp;","),""),IF($C13=$C$10,IF(W$10&gt;0,IF(W13&gt;0,""," "&amp;W$12&amp;","),""),""))</f>
        <v/>
      </c>
      <c r="BO13" s="141" t="str">
        <f t="shared" ref="BO13:BO57" si="11">IF($C13=$C$9,IF(X$9&gt;0,IF(X13&gt;0,""," "&amp;X$12&amp;","),""),IF($C13=$C$10,IF(X$10&gt;0,IF(X13&gt;0,""," "&amp;X$12&amp;","),""),""))</f>
        <v/>
      </c>
      <c r="BP13" s="141" t="str">
        <f t="shared" ref="BP13:BP57" si="12">IF($C13=$C$9,IF(Y$9&gt;0,IF(Y13&gt;0,""," "&amp;Y$12&amp;","),""),IF($C13=$C$10,IF(Y$10&gt;0,IF(Y13&gt;0,""," "&amp;Y$12&amp;","),""),""))</f>
        <v/>
      </c>
      <c r="BQ13" s="141" t="str">
        <f t="shared" ref="BQ13:BQ57" si="13">IF($C13=$C$9,IF(Z$9&gt;0,IF(Z13&gt;0,""," "&amp;Z$12&amp;","),""),IF($C13=$C$10,IF(Z$10&gt;0,IF(Z13&gt;0,""," "&amp;Z$12&amp;","),""),""))</f>
        <v/>
      </c>
      <c r="BR13" s="141" t="str">
        <f t="shared" ref="BR13:BR57" si="14">IF($C13=$C$9,IF(AA$9&gt;0,IF(AA13&gt;0,""," "&amp;AA$12&amp;","),""),IF($C13=$C$10,IF(AA$10&gt;0,IF(AA13&gt;0,""," "&amp;AA$12&amp;","),""),""))</f>
        <v/>
      </c>
      <c r="BS13" s="141" t="str">
        <f t="shared" ref="BS13:BS57" si="15">IF($C13=$C$9,IF(AB$9&gt;0,IF(AB13&gt;0,""," "&amp;AB$12&amp;","),""),IF($C13=$C$10,IF(AB$10&gt;0,IF(AB13&gt;0,""," "&amp;AB$12&amp;","),""),""))</f>
        <v/>
      </c>
      <c r="BT13" s="141" t="str">
        <f t="shared" ref="BT13:BT57" si="16">IF($C13=$C$9,IF(AC$9&gt;0,IF(AC13&gt;0,""," "&amp;AC$12&amp;","),""),IF($C13=$C$10,IF(AC$10&gt;0,IF(AC13&gt;0,""," "&amp;AC$12&amp;","),""),""))</f>
        <v/>
      </c>
      <c r="BU13" s="141" t="str">
        <f t="shared" ref="BU13:BU57" si="17">IF($C13=$C$9,IF(AD$9&gt;0,IF(AD13&gt;0,""," "&amp;AD$12&amp;","),""),IF($C13=$C$10,IF(AD$10&gt;0,IF(AD13&gt;0,""," "&amp;AD$12&amp;","),""),""))</f>
        <v/>
      </c>
      <c r="BV13" s="141" t="str">
        <f t="shared" ref="BV13:BV57" si="18">IF($C13=$C$9,IF(AE$9&gt;0,IF(AE13&gt;0,""," "&amp;AE$12&amp;","),""),IF($C13=$C$10,IF(AE$10&gt;0,IF(AE13&gt;0,""," "&amp;AE$12&amp;","),""),""))</f>
        <v/>
      </c>
      <c r="BW13" s="141" t="str">
        <f t="shared" ref="BW13:BW57" si="19">IF($C13=$C$9,IF(AF$9&gt;0,IF(AF13&gt;0,""," "&amp;AF$12&amp;","),""),IF($C13=$C$10,IF(AF$10&gt;0,IF(AF13&gt;0,""," "&amp;AF$12&amp;","),""),""))</f>
        <v/>
      </c>
      <c r="BX13" s="141" t="str">
        <f t="shared" ref="BX13:BX57" si="20">IF($C13=$C$9,IF(AG$9&gt;0,IF(AG13&gt;0,""," "&amp;AG$12&amp;","),""),IF($C13=$C$10,IF(AG$10&gt;0,IF(AG13&gt;0,""," "&amp;AG$12&amp;","),""),""))</f>
        <v/>
      </c>
      <c r="BY13" s="141" t="str">
        <f t="shared" ref="BY13:BY57" si="21">IF($C13=$C$9,IF(AH$9&gt;0,IF(AH13&gt;0,""," "&amp;AH$12&amp;","),""),IF($C13=$C$10,IF(AH$10&gt;0,IF(AH13&gt;0,""," "&amp;AH$12&amp;","),""),""))</f>
        <v/>
      </c>
      <c r="BZ13" s="141" t="str">
        <f t="shared" ref="BZ13:BZ57" si="22">IF($C13=$C$9,IF(AI$9&gt;0,IF(AI13&gt;0,""," "&amp;AI$12&amp;","),""),IF($C13=$C$10,IF(AI$10&gt;0,IF(AI13&gt;0,""," "&amp;AI$12&amp;","),""),""))</f>
        <v/>
      </c>
      <c r="CA13" s="141" t="str">
        <f t="shared" ref="CA13:CA57" si="23">IF($C13=$C$9,IF(AJ$9&gt;0,IF(AJ13&gt;0,""," "&amp;AJ$12&amp;","),""),IF($C13=$C$10,IF(AJ$10&gt;0,IF(AJ13&gt;0,""," "&amp;AJ$12&amp;","),""),""))</f>
        <v/>
      </c>
      <c r="CB13" s="141" t="str">
        <f t="shared" ref="CB13:CB57" si="24">IF($C13=$C$9,IF(AK$9&gt;0,IF(AK13&gt;0,""," "&amp;AK$12&amp;","),""),IF($C13=$C$10,IF(AK$10&gt;0,IF(AK13&gt;0,""," "&amp;AK$12&amp;","),""),""))</f>
        <v/>
      </c>
      <c r="CC13" s="141" t="str">
        <f t="shared" ref="CC13:CC57" si="25">IF($C13=$C$9,IF(AL$9&gt;0,IF(AL13&gt;0,""," "&amp;AL$12&amp;","),""),IF($C13=$C$10,IF(AL$10&gt;0,IF(AL13&gt;0,""," "&amp;AL$12&amp;","),""),""))</f>
        <v/>
      </c>
      <c r="CD13" s="141" t="str">
        <f t="shared" ref="CD13:CD57" si="26">IF($C13=$C$9,IF(AM$9&gt;0,IF(AM13&gt;0,""," "&amp;AM$12&amp;","),""),IF($C13=$C$10,IF(AM$10&gt;0,IF(AM13&gt;0,""," "&amp;AM$12&amp;","),""),""))</f>
        <v/>
      </c>
      <c r="CE13" s="141" t="str">
        <f t="shared" ref="CE13:CE57" si="27">IF($C13=$C$9,IF(AN$9&gt;0,IF(AN13&gt;0,""," "&amp;AN$12&amp;","),""),IF($C13=$C$10,IF(AN$10&gt;0,IF(AN13&gt;0,""," "&amp;AN$12&amp;","),""),""))</f>
        <v/>
      </c>
      <c r="CF13" s="141" t="str">
        <f t="shared" ref="CF13:CF57" si="28">IF($C13=$C$9,IF(AO$9&gt;0,IF(AO13&gt;0,""," "&amp;AO$12&amp;","),""),IF($C13=$C$10,IF(AO$10&gt;0,IF(AO13&gt;0,""," "&amp;AO$12&amp;","),""),""))</f>
        <v/>
      </c>
      <c r="CG13" s="141" t="str">
        <f t="shared" ref="CG13:CG57" si="29">IF($C13=$C$9,IF(AP$9&gt;0,IF(AP13&gt;0,""," "&amp;AP$12&amp;","),""),IF($C13=$C$10,IF(AP$10&gt;0,IF(AP13&gt;0,""," "&amp;AP$12&amp;","),""),""))</f>
        <v/>
      </c>
      <c r="CH13" s="141" t="str">
        <f t="shared" ref="CH13:CH57" si="30">IF($C13=$C$9,IF(AQ$9&gt;0,IF(AQ13&gt;0,""," "&amp;AQ$12&amp;","),""),IF($C13=$C$10,IF(AQ$10&gt;0,IF(AQ13&gt;0,""," "&amp;AQ$12&amp;","),""),""))</f>
        <v/>
      </c>
      <c r="CI13" s="141" t="str">
        <f t="shared" ref="CI13:CI57" si="31">IF($C13=$C$9,IF(AR$9&gt;0,IF(AR13&gt;0,""," "&amp;AR$12&amp;","),""),IF($C13=$C$10,IF(AR$10&gt;0,IF(AR13&gt;0,""," "&amp;AR$12&amp;","),""),""))</f>
        <v/>
      </c>
      <c r="CJ13" s="141" t="str">
        <f t="shared" ref="CJ13:CJ57" si="32">IF($C13=$C$9,IF(AS$9&gt;0,IF(AS13&gt;0,""," "&amp;AS$12&amp;","),""),IF($C13=$C$10,IF(AS$10&gt;0,IF(AS13&gt;0,""," "&amp;AS$12&amp;","),""),""))</f>
        <v/>
      </c>
      <c r="CK13" s="141" t="str">
        <f t="shared" ref="CK13:CK57" si="33">IF($C13=$C$9,IF(AT$9&gt;0,IF(AT13&gt;0,""," "&amp;AT$12&amp;","),""),IF($C13=$C$10,IF(AT$10&gt;0,IF(AT13&gt;0,""," "&amp;AT$12&amp;","),""),""))</f>
        <v/>
      </c>
      <c r="CL13" s="141" t="str">
        <f t="shared" ref="CL13:CL57" si="34">IF($C13=$C$9,IF(AU$9&gt;0,IF(AU13&gt;0,""," "&amp;AU$12&amp;","),""),IF($C13=$C$10,IF(AU$10&gt;0,IF(AU13&gt;0,""," "&amp;AU$12&amp;","),""),""))</f>
        <v/>
      </c>
      <c r="CM13" s="141" t="str">
        <f t="shared" ref="CM13:CM57" si="35">IF($C13=$C$9,IF(AV$9&gt;0,IF(AV13&gt;0,""," "&amp;AV$12&amp;","),""),IF($C13=$C$10,IF(AV$10&gt;0,IF(AV13&gt;0,""," "&amp;AV$12&amp;","),""),""))</f>
        <v/>
      </c>
      <c r="CN13" s="141" t="str">
        <f t="shared" ref="CN13:CN57" si="36">IF($C13=$C$9,IF(AW$9&gt;0,IF(AW13&gt;0,""," "&amp;AW$12&amp;","),""),IF($C13=$C$10,IF(AW$10&gt;0,IF(AW13&gt;0,""," "&amp;AW$12&amp;","),""),""))</f>
        <v/>
      </c>
      <c r="CO13" s="141" t="str">
        <f t="shared" ref="CO13:CO57" si="37">IF($C13=$C$9,IF(AX$9&gt;0,IF(AX13&gt;0,""," "&amp;AX$12&amp;","),""),IF($C13=$C$10,IF(AX$10&gt;0,IF(AX13&gt;0,""," "&amp;AX$12&amp;","),""),""))</f>
        <v/>
      </c>
      <c r="CP13" s="141" t="str">
        <f t="shared" ref="CP13:CP57" si="38">IF($C13=$C$9,IF(AY$9&gt;0,IF(AY13&gt;0,""," "&amp;AY$12&amp;","),""),IF($C13=$C$10,IF(AY$10&gt;0,IF(AY13&gt;0,""," "&amp;AY$12&amp;","),""),""))</f>
        <v/>
      </c>
    </row>
    <row r="14" spans="1:94">
      <c r="A14" s="65">
        <v>2</v>
      </c>
      <c r="B14" s="66" t="str">
        <f>HLOOKUP($D$5,Nama2Siswa!$A$1:$W$46,A14+1,FALSE)</f>
        <v>BEJO WAHYU PRIANTO</v>
      </c>
      <c r="C14" s="67" t="s">
        <v>863</v>
      </c>
      <c r="D14" s="68" t="s">
        <v>862</v>
      </c>
      <c r="E14" s="69" t="s">
        <v>878</v>
      </c>
      <c r="F14" s="69"/>
      <c r="G14" s="69"/>
      <c r="H14" s="69"/>
      <c r="I14" s="69"/>
      <c r="J14" s="70"/>
      <c r="K14" s="71"/>
      <c r="L14" s="116">
        <f t="shared" ref="L14:L57" si="39">IF(C14=C$9,(IF(MID(D14,1,1)=MID(D$9,1,1),1,0)),IF(C14=C$10,(IF(MID(D14,1,1)=MID(D$10,1,1),1,0)),0))</f>
        <v>1</v>
      </c>
      <c r="M14" s="117">
        <f t="shared" ref="M14:M57" si="40">IF(C14=C$9,(IF(MID(D14,2,1)=MID(D$9,2,1),1,0)),IF(C14=C$10,(IF(MID(D14,2,1)=MID(D$10,2,1),1,0)),0))</f>
        <v>0</v>
      </c>
      <c r="N14" s="117">
        <f t="shared" ref="N14:N57" si="41">IF(C14=C$9,(IF(MID(D14,3,1)=MID(D$9,3,1),1,0)),IF(C14=C$10,(IF(MID(D14,3,1)=MID(D$10,3,1),1,0)),0))</f>
        <v>1</v>
      </c>
      <c r="O14" s="117">
        <f t="shared" ref="O14:O57" si="42">IF(C14=C$9,(IF(MID(D14,4,1)=MID(D$9,4,1),1,0)),IF(C14=C$10,(IF(MID(D14,4,1)=MID(D$10,4,1),1,0)),0))</f>
        <v>0</v>
      </c>
      <c r="P14" s="118">
        <f t="shared" ref="P14:P57" si="43">IF(C14=C$9,(IF(MID(D14,5,1)=MID(D$9,5,1),1,0)),IF(C14=C$10,(IF(MID(D14,5,1)=MID(D$10,5,1),1,0)),0))</f>
        <v>0</v>
      </c>
      <c r="Q14" s="116">
        <f t="shared" ref="Q14:Q57" si="44">IF(C14=C$9,(IF(MID(E14,1,1)=MID(E$9,1,1),1,0)),IF(C14=C$10,(IF(MID(E14,1,1)=MID(E$10,1,1),1,0)),0))</f>
        <v>1</v>
      </c>
      <c r="R14" s="117">
        <f t="shared" ref="R14:R57" si="45">IF(C14=C$9,(IF(MID(E14,2,1)=MID(E$9,2,1),1,0)),IF(C14=C$10,(IF(MID(E14,2,1)=MID(E$10,2,1),1,0)),0))</f>
        <v>1</v>
      </c>
      <c r="S14" s="117">
        <f t="shared" ref="S14:S57" si="46">IF(C14=C$9,(IF(MID(E14,3,1)=MID(E$9,3,1),1,0)),IF(C14=C$10,(IF(MID(E14,3,1)=MID(E$10,3,1),1,0)),0))</f>
        <v>1</v>
      </c>
      <c r="T14" s="117">
        <f t="shared" ref="T14:T57" si="47">IF(C14=C$9,(IF(MID(E14,4,1)=MID(E$9,4,1),1,0)),IF(C14=C$10,(IF(MID(E14,4,1)=MID(E$10,4,1),1,0)),0))</f>
        <v>1</v>
      </c>
      <c r="U14" s="118">
        <f t="shared" ref="U14:U57" si="48">IF(C14=C$9,(IF(MID(E14,5,1)=MID(E$9,5,1),1,0)),IF(C14=C$10,(IF(MID(E14,5,1)=MID(E$10,5,1),1,0)),0))</f>
        <v>1</v>
      </c>
      <c r="V14" s="116">
        <f t="shared" ref="V14:V57" si="49">IF(C14=C$9,(IF(MID(F14,1,1)=MID(F$9,1,1),1,0)),IF(C14=C$10,(IF(MID(F14,1,1)=MID(F$10,1,1),1,0)),0))</f>
        <v>0</v>
      </c>
      <c r="W14" s="117">
        <f t="shared" ref="W14:W57" si="50">IF(C14=C$9,(IF(MID(F14,2,1)=MID(F$9,2,1),1,0)),IF(C14=C$10,(IF(MID(F14,2,1)=MID(F$10,2,1),1,0)),0))</f>
        <v>0</v>
      </c>
      <c r="X14" s="117">
        <f t="shared" ref="X14:X57" si="51">IF(C14=C$9,(IF(MID(F14,3,1)=MID(F$9,3,1),1,0)),IF(C14=C$10,(IF(MID(F14,3,1)=MID(F$10,3,1),1,0)),0))</f>
        <v>0</v>
      </c>
      <c r="Y14" s="117">
        <f t="shared" ref="Y14:Y57" si="52">IF(C14=C$9,(IF(MID(F14,4,1)=MID(F$9,4,1),1,0)),IF(C14=C$10,(IF(MID(F14,4,1)=MID(F$10,4,1),1,0)),0))</f>
        <v>0</v>
      </c>
      <c r="Z14" s="118">
        <f t="shared" ref="Z14:Z57" si="53">IF(C14=C$9,(IF(MID(F14,5,1)=MID(F$9,5,1),1,0)),IF(C14=C$10,(IF(MID(F14,5,1)=MID(F$10,5,1),1,0)),0))</f>
        <v>0</v>
      </c>
      <c r="AA14" s="116">
        <f t="shared" ref="AA14:AA57" si="54">IF(C14=C$9,(IF(MID(G14,1,1)=MID(G$9,1,1),1,0)),IF(C14=C$10,(IF(MID(G14,1,1)=MID(G$10,1,1),1,0)),0))</f>
        <v>0</v>
      </c>
      <c r="AB14" s="117">
        <f t="shared" ref="AB14:AB57" si="55">IF(C14=C$9,(IF(MID(G14,2,1)=MID(G$9,2,1),1,0)),IF(C14=C$10,(IF(MID(G14,2,1)=MID(G$10,2,1),1,0)),0))</f>
        <v>0</v>
      </c>
      <c r="AC14" s="117">
        <f t="shared" ref="AC14:AC57" si="56">IF(C14=C$9,(IF(MID(G14,3,1)=MID(G$9,3,1),1,0)),IF(C14=C$10,(IF(MID(G14,3,1)=MID(G$10,3,1),1,0)),0))</f>
        <v>0</v>
      </c>
      <c r="AD14" s="117">
        <f t="shared" ref="AD14:AD57" si="57">IF(C14=C$9,(IF(MID(G14,4,1)=MID(G$9,4,1),1,0)),IF(C14=C$10,(IF(MID(G14,4,1)=MID(G$10,4,1),1,0)),0))</f>
        <v>0</v>
      </c>
      <c r="AE14" s="118">
        <f t="shared" ref="AE14:AE57" si="58">IF(C14=C$9,(IF(MID(G14,5,1)=MID(G$9,5,1),1,0)),IF(C14=C$10,(IF(MID(G14,5,1)=MID(G$10,5,1),1,0)),0))</f>
        <v>0</v>
      </c>
      <c r="AF14" s="116">
        <f t="shared" ref="AF14:AF57" si="59">IF(C14=C$9,(IF(MID(H14,1,1)=MID(H$9,1,1),1,0)),IF(C14=C$10,(IF(MID(H14,1,1)=MID(H$10,1,1),1,0)),0))</f>
        <v>0</v>
      </c>
      <c r="AG14" s="117">
        <f t="shared" ref="AG14:AG57" si="60">IF(C14=C$9,(IF(MID(H14,2,1)=MID(H$9,2,1),1,0)),IF(C14=C$10,(IF(MID(H14,2,1)=MID(H$10,2,1),1,0)),0))</f>
        <v>0</v>
      </c>
      <c r="AH14" s="117">
        <f t="shared" ref="AH14:AH57" si="61">IF(C14=C$9,(IF(MID(H14,3,1)=MID(H$9,3,1),1,0)),IF(C14=C$10,(IF(MID(H14,3,1)=MID(H$10,3,1),1,0)),0))</f>
        <v>0</v>
      </c>
      <c r="AI14" s="117">
        <f t="shared" ref="AI14:AI57" si="62">IF(C14=C$9,(IF(MID(H14,4,1)=MID(H$9,4,1),1,0)),IF(C14=C$10,(IF(MID(H14,4,1)=MID(H$10,4,1),1,0)),0))</f>
        <v>0</v>
      </c>
      <c r="AJ14" s="118">
        <f t="shared" ref="AJ14:AJ57" si="63">IF(C14=C$9,(IF(MID(H14,5,1)=MID(H$9,5,1),1,0)),IF(C14=C$10,(IF(MID(H14,5,1)=MID(H$10,5,1),1,0)),0))</f>
        <v>0</v>
      </c>
      <c r="AK14" s="116">
        <f t="shared" ref="AK14:AK57" si="64">IF(C14=C$9,(IF(MID(I14,1,1)=MID(I$9,1,1),1,0)),IF(C14=C$10,(IF(MID(I14,1,1)=MID(I$10,1,1),1,0)),0))</f>
        <v>0</v>
      </c>
      <c r="AL14" s="117">
        <f t="shared" ref="AL14:AL57" si="65">IF(C14=C$9,(IF(MID(I14,2,1)=MID(I$9,2,1),1,0)),IF(C14=C$10,(IF(MID(I14,2,1)=MID(I$10,2,1),1,0)),0))</f>
        <v>0</v>
      </c>
      <c r="AM14" s="117">
        <f t="shared" ref="AM14:AM57" si="66">IF(C14=C$9,(IF(MID(I14,3,1)=MID(I$9,3,1),1,0)),IF(C14=C$10,(IF(MID(I14,3,1)=MID(I$10,3,1),1,0)),0))</f>
        <v>0</v>
      </c>
      <c r="AN14" s="117">
        <f t="shared" ref="AN14:AN57" si="67">IF(C14=C$9,(IF(MID(I14,4,1)=MID(I$9,4,1),1,0)),IF(C14=C$10,(IF(MID(I14,4,1)=MID(I$10,4,1),1,0)),0))</f>
        <v>0</v>
      </c>
      <c r="AO14" s="118">
        <f t="shared" ref="AO14:AO57" si="68">IF(C14=C$9,(IF(MID(I14,5,1)=MID(I$9,5,1),1,0)),IF(C14=C$10,(IF(MID(I14,5,1)=MID(I$10,5,1),1,0)),0))</f>
        <v>0</v>
      </c>
      <c r="AP14" s="116">
        <f t="shared" ref="AP14:AP57" si="69">IF(C14=C$9,(IF(MID(J14,1,1)=MID(J$9,1,1),1,0)),IF(C14=C$10,(IF(MID(J14,1,1)=MID(J$10,1,1),1,0)),0))</f>
        <v>0</v>
      </c>
      <c r="AQ14" s="117">
        <f t="shared" ref="AQ14:AQ57" si="70">IF(C14=C$9,(IF(MID(J14,2,1)=MID(J$9,2,1),1,0)),IF(C14=C$10,(IF(MID(J14,2,1)=MID(J$10,2,1),1,0)),0))</f>
        <v>0</v>
      </c>
      <c r="AR14" s="117">
        <f t="shared" ref="AR14:AR57" si="71">IF(C14=C$9,(IF(MID(J14,3,1)=MID(J$9,3,1),1,0)),IF(C14=C$10,(IF(MID(J14,3,1)=MID(J$10,3,1),1,0)),0))</f>
        <v>0</v>
      </c>
      <c r="AS14" s="117">
        <f t="shared" ref="AS14:AS57" si="72">IF(C14=C$9,(IF(MID(J14,4,1)=MID(J$9,4,1),1,0)),IF(C14=C$10,(IF(MID(J14,4,1)=MID(J$10,4,1),1,0)),0))</f>
        <v>0</v>
      </c>
      <c r="AT14" s="118">
        <f t="shared" ref="AT14:AT57" si="73">IF(C14=C$9,(IF(MID(J14,5,1)=MID(J$9,5,1),1,0)),IF(C14=C$10,(IF(MID(J14,5,1)=MID(J$10,5,1),1,0)),0))</f>
        <v>0</v>
      </c>
      <c r="AU14" s="116">
        <f t="shared" ref="AU14:AU57" si="74">IF(C14=C$9,(IF(MID(K14,1,1)=MID(K$9,1,1),1,0)),IF(C14=C$10,(IF(MID(K14,1,1)=MID(K$10,1,1),1,0)),0))</f>
        <v>0</v>
      </c>
      <c r="AV14" s="117">
        <f t="shared" ref="AV14:AV57" si="75">IF(C14=C$9,(IF(MID(K14,2,1)=MID(K$9,2,1),1,0)),IF(C14=C$10,(IF(MID(K14,2,1)=MID(K$10,2,1),1,0)),0))</f>
        <v>0</v>
      </c>
      <c r="AW14" s="117">
        <f t="shared" ref="AW14:AW57" si="76">IF(C14=C$9,(IF(MID(K14,3,1)=MID(K$9,3,1),1,0)),IF(C14=C$10,(IF(MID(K14,3,1)=MID(K$10,3,1),1,0)),0))</f>
        <v>0</v>
      </c>
      <c r="AX14" s="117">
        <f t="shared" ref="AX14:AX57" si="77">IF(C14=C$9,(IF(MID(K14,4,1)=MID(K$9,4,1),1,0)),IF(C14=C$10,(IF(MID(K14,4,1)=MID(K$10,4,1),1,0)),0))</f>
        <v>0</v>
      </c>
      <c r="AY14" s="72">
        <f t="shared" ref="AY14:AY57" si="78">IF(C14=C$9,(IF(MID(K14,5,1)=MID(K$9,5,1),1,0)),IF(C14=C$10,(IF(MID(K14,5,1)=MID(K$10,5,1),1,0)),0))</f>
        <v>0</v>
      </c>
      <c r="AZ14" s="65">
        <f t="shared" ref="AZ14:AZ57" si="79">SUM(L14:AY14)</f>
        <v>7</v>
      </c>
      <c r="BA14" s="65">
        <f t="shared" ref="BA14:BA57" si="80">IF(C14&lt;&gt;"",ROUND(IF(C14=C$9,(AZ14/AZ$9)*100,IF(C14=C$10,(AZ14/AZ$10)*100,"")),0),"")</f>
        <v>70</v>
      </c>
      <c r="BC14" s="141" t="str">
        <f t="shared" ref="BC14:BC57" si="81">IF($C14=$C$9,IF(L$9&gt;0,IF(L14&gt;0,""," "&amp;L$12&amp;","),""),IF($C14=$C$10,IF(L$10&gt;0,IF(L14&gt;0,""," "&amp;L$12&amp;","),""),""))</f>
        <v/>
      </c>
      <c r="BD14" s="141" t="str">
        <f t="shared" si="0"/>
        <v xml:space="preserve"> 2,</v>
      </c>
      <c r="BE14" s="141" t="str">
        <f t="shared" si="1"/>
        <v/>
      </c>
      <c r="BF14" s="141" t="str">
        <f t="shared" si="2"/>
        <v xml:space="preserve"> 4,</v>
      </c>
      <c r="BG14" s="141" t="str">
        <f t="shared" si="3"/>
        <v xml:space="preserve"> 5,</v>
      </c>
      <c r="BH14" s="141" t="str">
        <f t="shared" si="4"/>
        <v/>
      </c>
      <c r="BI14" s="141" t="str">
        <f t="shared" si="5"/>
        <v/>
      </c>
      <c r="BJ14" s="141" t="str">
        <f t="shared" si="6"/>
        <v/>
      </c>
      <c r="BK14" s="141" t="str">
        <f t="shared" si="7"/>
        <v/>
      </c>
      <c r="BL14" s="141" t="str">
        <f t="shared" si="8"/>
        <v/>
      </c>
      <c r="BM14" s="141" t="str">
        <f t="shared" si="9"/>
        <v/>
      </c>
      <c r="BN14" s="141" t="str">
        <f t="shared" si="10"/>
        <v/>
      </c>
      <c r="BO14" s="141" t="str">
        <f t="shared" si="11"/>
        <v/>
      </c>
      <c r="BP14" s="141" t="str">
        <f t="shared" si="12"/>
        <v/>
      </c>
      <c r="BQ14" s="141" t="str">
        <f t="shared" si="13"/>
        <v/>
      </c>
      <c r="BR14" s="141" t="str">
        <f t="shared" si="14"/>
        <v/>
      </c>
      <c r="BS14" s="141" t="str">
        <f t="shared" si="15"/>
        <v/>
      </c>
      <c r="BT14" s="141" t="str">
        <f t="shared" si="16"/>
        <v/>
      </c>
      <c r="BU14" s="141" t="str">
        <f t="shared" si="17"/>
        <v/>
      </c>
      <c r="BV14" s="141" t="str">
        <f t="shared" si="18"/>
        <v/>
      </c>
      <c r="BW14" s="141" t="str">
        <f t="shared" si="19"/>
        <v/>
      </c>
      <c r="BX14" s="141" t="str">
        <f t="shared" si="20"/>
        <v/>
      </c>
      <c r="BY14" s="141" t="str">
        <f t="shared" si="21"/>
        <v/>
      </c>
      <c r="BZ14" s="141" t="str">
        <f t="shared" si="22"/>
        <v/>
      </c>
      <c r="CA14" s="141" t="str">
        <f t="shared" si="23"/>
        <v/>
      </c>
      <c r="CB14" s="141" t="str">
        <f t="shared" si="24"/>
        <v/>
      </c>
      <c r="CC14" s="141" t="str">
        <f t="shared" si="25"/>
        <v/>
      </c>
      <c r="CD14" s="141" t="str">
        <f t="shared" si="26"/>
        <v/>
      </c>
      <c r="CE14" s="141" t="str">
        <f t="shared" si="27"/>
        <v/>
      </c>
      <c r="CF14" s="141" t="str">
        <f t="shared" si="28"/>
        <v/>
      </c>
      <c r="CG14" s="141" t="str">
        <f t="shared" si="29"/>
        <v/>
      </c>
      <c r="CH14" s="141" t="str">
        <f t="shared" si="30"/>
        <v/>
      </c>
      <c r="CI14" s="141" t="str">
        <f t="shared" si="31"/>
        <v/>
      </c>
      <c r="CJ14" s="141" t="str">
        <f t="shared" si="32"/>
        <v/>
      </c>
      <c r="CK14" s="141" t="str">
        <f t="shared" si="33"/>
        <v/>
      </c>
      <c r="CL14" s="141" t="str">
        <f t="shared" si="34"/>
        <v/>
      </c>
      <c r="CM14" s="141" t="str">
        <f t="shared" si="35"/>
        <v/>
      </c>
      <c r="CN14" s="141" t="str">
        <f t="shared" si="36"/>
        <v/>
      </c>
      <c r="CO14" s="141" t="str">
        <f t="shared" si="37"/>
        <v/>
      </c>
      <c r="CP14" s="141" t="str">
        <f t="shared" si="38"/>
        <v/>
      </c>
    </row>
    <row r="15" spans="1:94">
      <c r="A15" s="65">
        <v>3</v>
      </c>
      <c r="B15" s="66" t="str">
        <f>HLOOKUP($D$5,Nama2Siswa!$A$1:$W$46,A15+1,FALSE)</f>
        <v>DEFI FITRIANI</v>
      </c>
      <c r="C15" s="67"/>
      <c r="D15" s="68"/>
      <c r="E15" s="69"/>
      <c r="F15" s="69"/>
      <c r="G15" s="69"/>
      <c r="H15" s="69"/>
      <c r="I15" s="69"/>
      <c r="J15" s="69"/>
      <c r="K15" s="71"/>
      <c r="L15" s="116">
        <f t="shared" si="39"/>
        <v>0</v>
      </c>
      <c r="M15" s="117">
        <f t="shared" si="40"/>
        <v>0</v>
      </c>
      <c r="N15" s="117">
        <f t="shared" si="41"/>
        <v>0</v>
      </c>
      <c r="O15" s="117">
        <f t="shared" si="42"/>
        <v>0</v>
      </c>
      <c r="P15" s="118">
        <f t="shared" si="43"/>
        <v>0</v>
      </c>
      <c r="Q15" s="116">
        <f t="shared" si="44"/>
        <v>0</v>
      </c>
      <c r="R15" s="117">
        <f t="shared" si="45"/>
        <v>0</v>
      </c>
      <c r="S15" s="117">
        <f t="shared" si="46"/>
        <v>0</v>
      </c>
      <c r="T15" s="117">
        <f t="shared" si="47"/>
        <v>0</v>
      </c>
      <c r="U15" s="118">
        <f t="shared" si="48"/>
        <v>0</v>
      </c>
      <c r="V15" s="116">
        <f t="shared" si="49"/>
        <v>0</v>
      </c>
      <c r="W15" s="117">
        <f t="shared" si="50"/>
        <v>0</v>
      </c>
      <c r="X15" s="117">
        <f t="shared" si="51"/>
        <v>0</v>
      </c>
      <c r="Y15" s="117">
        <f t="shared" si="52"/>
        <v>0</v>
      </c>
      <c r="Z15" s="118">
        <f t="shared" si="53"/>
        <v>0</v>
      </c>
      <c r="AA15" s="116">
        <f t="shared" si="54"/>
        <v>0</v>
      </c>
      <c r="AB15" s="117">
        <f t="shared" si="55"/>
        <v>0</v>
      </c>
      <c r="AC15" s="117">
        <f t="shared" si="56"/>
        <v>0</v>
      </c>
      <c r="AD15" s="117">
        <f t="shared" si="57"/>
        <v>0</v>
      </c>
      <c r="AE15" s="118">
        <f t="shared" si="58"/>
        <v>0</v>
      </c>
      <c r="AF15" s="116">
        <f t="shared" si="59"/>
        <v>0</v>
      </c>
      <c r="AG15" s="117">
        <f t="shared" si="60"/>
        <v>0</v>
      </c>
      <c r="AH15" s="117">
        <f t="shared" si="61"/>
        <v>0</v>
      </c>
      <c r="AI15" s="117">
        <f t="shared" si="62"/>
        <v>0</v>
      </c>
      <c r="AJ15" s="118">
        <f t="shared" si="63"/>
        <v>0</v>
      </c>
      <c r="AK15" s="116">
        <f t="shared" si="64"/>
        <v>0</v>
      </c>
      <c r="AL15" s="117">
        <f t="shared" si="65"/>
        <v>0</v>
      </c>
      <c r="AM15" s="117">
        <f t="shared" si="66"/>
        <v>0</v>
      </c>
      <c r="AN15" s="117">
        <f t="shared" si="67"/>
        <v>0</v>
      </c>
      <c r="AO15" s="118">
        <f t="shared" si="68"/>
        <v>0</v>
      </c>
      <c r="AP15" s="116">
        <f t="shared" si="69"/>
        <v>0</v>
      </c>
      <c r="AQ15" s="117">
        <f t="shared" si="70"/>
        <v>0</v>
      </c>
      <c r="AR15" s="117">
        <f t="shared" si="71"/>
        <v>0</v>
      </c>
      <c r="AS15" s="117">
        <f t="shared" si="72"/>
        <v>0</v>
      </c>
      <c r="AT15" s="118">
        <f t="shared" si="73"/>
        <v>0</v>
      </c>
      <c r="AU15" s="116">
        <f t="shared" si="74"/>
        <v>0</v>
      </c>
      <c r="AV15" s="117">
        <f t="shared" si="75"/>
        <v>0</v>
      </c>
      <c r="AW15" s="117">
        <f t="shared" si="76"/>
        <v>0</v>
      </c>
      <c r="AX15" s="117">
        <f t="shared" si="77"/>
        <v>0</v>
      </c>
      <c r="AY15" s="72">
        <f t="shared" si="78"/>
        <v>0</v>
      </c>
      <c r="AZ15" s="65">
        <f t="shared" si="79"/>
        <v>0</v>
      </c>
      <c r="BA15" s="65" t="str">
        <f t="shared" si="80"/>
        <v/>
      </c>
      <c r="BC15" s="141" t="str">
        <f t="shared" si="81"/>
        <v/>
      </c>
      <c r="BD15" s="141" t="str">
        <f t="shared" si="0"/>
        <v/>
      </c>
      <c r="BE15" s="141" t="str">
        <f t="shared" si="1"/>
        <v/>
      </c>
      <c r="BF15" s="141" t="str">
        <f t="shared" si="2"/>
        <v/>
      </c>
      <c r="BG15" s="141" t="str">
        <f t="shared" si="3"/>
        <v/>
      </c>
      <c r="BH15" s="141" t="str">
        <f t="shared" si="4"/>
        <v/>
      </c>
      <c r="BI15" s="141" t="str">
        <f t="shared" si="5"/>
        <v/>
      </c>
      <c r="BJ15" s="141" t="str">
        <f t="shared" si="6"/>
        <v/>
      </c>
      <c r="BK15" s="141" t="str">
        <f t="shared" si="7"/>
        <v/>
      </c>
      <c r="BL15" s="141" t="str">
        <f t="shared" si="8"/>
        <v/>
      </c>
      <c r="BM15" s="141" t="str">
        <f t="shared" si="9"/>
        <v/>
      </c>
      <c r="BN15" s="141" t="str">
        <f t="shared" si="10"/>
        <v/>
      </c>
      <c r="BO15" s="141" t="str">
        <f t="shared" si="11"/>
        <v/>
      </c>
      <c r="BP15" s="141" t="str">
        <f t="shared" si="12"/>
        <v/>
      </c>
      <c r="BQ15" s="141" t="str">
        <f t="shared" si="13"/>
        <v/>
      </c>
      <c r="BR15" s="141" t="str">
        <f t="shared" si="14"/>
        <v/>
      </c>
      <c r="BS15" s="141" t="str">
        <f t="shared" si="15"/>
        <v/>
      </c>
      <c r="BT15" s="141" t="str">
        <f t="shared" si="16"/>
        <v/>
      </c>
      <c r="BU15" s="141" t="str">
        <f t="shared" si="17"/>
        <v/>
      </c>
      <c r="BV15" s="141" t="str">
        <f t="shared" si="18"/>
        <v/>
      </c>
      <c r="BW15" s="141" t="str">
        <f t="shared" si="19"/>
        <v/>
      </c>
      <c r="BX15" s="141" t="str">
        <f t="shared" si="20"/>
        <v/>
      </c>
      <c r="BY15" s="141" t="str">
        <f t="shared" si="21"/>
        <v/>
      </c>
      <c r="BZ15" s="141" t="str">
        <f t="shared" si="22"/>
        <v/>
      </c>
      <c r="CA15" s="141" t="str">
        <f t="shared" si="23"/>
        <v/>
      </c>
      <c r="CB15" s="141" t="str">
        <f t="shared" si="24"/>
        <v/>
      </c>
      <c r="CC15" s="141" t="str">
        <f t="shared" si="25"/>
        <v/>
      </c>
      <c r="CD15" s="141" t="str">
        <f t="shared" si="26"/>
        <v/>
      </c>
      <c r="CE15" s="141" t="str">
        <f t="shared" si="27"/>
        <v/>
      </c>
      <c r="CF15" s="141" t="str">
        <f t="shared" si="28"/>
        <v/>
      </c>
      <c r="CG15" s="141" t="str">
        <f t="shared" si="29"/>
        <v/>
      </c>
      <c r="CH15" s="141" t="str">
        <f t="shared" si="30"/>
        <v/>
      </c>
      <c r="CI15" s="141" t="str">
        <f t="shared" si="31"/>
        <v/>
      </c>
      <c r="CJ15" s="141" t="str">
        <f t="shared" si="32"/>
        <v/>
      </c>
      <c r="CK15" s="141" t="str">
        <f t="shared" si="33"/>
        <v/>
      </c>
      <c r="CL15" s="141" t="str">
        <f t="shared" si="34"/>
        <v/>
      </c>
      <c r="CM15" s="141" t="str">
        <f t="shared" si="35"/>
        <v/>
      </c>
      <c r="CN15" s="141" t="str">
        <f t="shared" si="36"/>
        <v/>
      </c>
      <c r="CO15" s="141" t="str">
        <f t="shared" si="37"/>
        <v/>
      </c>
      <c r="CP15" s="141" t="str">
        <f t="shared" si="38"/>
        <v/>
      </c>
    </row>
    <row r="16" spans="1:94">
      <c r="A16" s="65">
        <v>4</v>
      </c>
      <c r="B16" s="66" t="str">
        <f>HLOOKUP($D$5,Nama2Siswa!$A$1:$W$46,A16+1,FALSE)</f>
        <v>DESIANA DWIARTINI</v>
      </c>
      <c r="C16" s="67" t="s">
        <v>863</v>
      </c>
      <c r="D16" s="68" t="s">
        <v>861</v>
      </c>
      <c r="E16" s="69" t="s">
        <v>882</v>
      </c>
      <c r="F16" s="69"/>
      <c r="G16" s="69"/>
      <c r="H16" s="69"/>
      <c r="I16" s="69"/>
      <c r="J16" s="69"/>
      <c r="K16" s="71"/>
      <c r="L16" s="116">
        <f t="shared" si="39"/>
        <v>0</v>
      </c>
      <c r="M16" s="117">
        <f t="shared" si="40"/>
        <v>1</v>
      </c>
      <c r="N16" s="117">
        <f t="shared" si="41"/>
        <v>0</v>
      </c>
      <c r="O16" s="117">
        <f t="shared" si="42"/>
        <v>1</v>
      </c>
      <c r="P16" s="118">
        <f t="shared" si="43"/>
        <v>1</v>
      </c>
      <c r="Q16" s="116">
        <f t="shared" si="44"/>
        <v>1</v>
      </c>
      <c r="R16" s="117">
        <f t="shared" si="45"/>
        <v>0</v>
      </c>
      <c r="S16" s="117">
        <f t="shared" si="46"/>
        <v>1</v>
      </c>
      <c r="T16" s="117">
        <f t="shared" si="47"/>
        <v>1</v>
      </c>
      <c r="U16" s="118">
        <f t="shared" si="48"/>
        <v>0</v>
      </c>
      <c r="V16" s="116">
        <f t="shared" si="49"/>
        <v>0</v>
      </c>
      <c r="W16" s="117">
        <f t="shared" si="50"/>
        <v>0</v>
      </c>
      <c r="X16" s="117">
        <f t="shared" si="51"/>
        <v>0</v>
      </c>
      <c r="Y16" s="117">
        <f t="shared" si="52"/>
        <v>0</v>
      </c>
      <c r="Z16" s="118">
        <f t="shared" si="53"/>
        <v>0</v>
      </c>
      <c r="AA16" s="116">
        <f t="shared" si="54"/>
        <v>0</v>
      </c>
      <c r="AB16" s="117">
        <f t="shared" si="55"/>
        <v>0</v>
      </c>
      <c r="AC16" s="117">
        <f t="shared" si="56"/>
        <v>0</v>
      </c>
      <c r="AD16" s="117">
        <f t="shared" si="57"/>
        <v>0</v>
      </c>
      <c r="AE16" s="118">
        <f t="shared" si="58"/>
        <v>0</v>
      </c>
      <c r="AF16" s="116">
        <f t="shared" si="59"/>
        <v>0</v>
      </c>
      <c r="AG16" s="117">
        <f t="shared" si="60"/>
        <v>0</v>
      </c>
      <c r="AH16" s="117">
        <f t="shared" si="61"/>
        <v>0</v>
      </c>
      <c r="AI16" s="117">
        <f t="shared" si="62"/>
        <v>0</v>
      </c>
      <c r="AJ16" s="118">
        <f t="shared" si="63"/>
        <v>0</v>
      </c>
      <c r="AK16" s="116">
        <f t="shared" si="64"/>
        <v>0</v>
      </c>
      <c r="AL16" s="117">
        <f t="shared" si="65"/>
        <v>0</v>
      </c>
      <c r="AM16" s="117">
        <f t="shared" si="66"/>
        <v>0</v>
      </c>
      <c r="AN16" s="117">
        <f t="shared" si="67"/>
        <v>0</v>
      </c>
      <c r="AO16" s="118">
        <f t="shared" si="68"/>
        <v>0</v>
      </c>
      <c r="AP16" s="116">
        <f t="shared" si="69"/>
        <v>0</v>
      </c>
      <c r="AQ16" s="117">
        <f t="shared" si="70"/>
        <v>0</v>
      </c>
      <c r="AR16" s="117">
        <f t="shared" si="71"/>
        <v>0</v>
      </c>
      <c r="AS16" s="117">
        <f t="shared" si="72"/>
        <v>0</v>
      </c>
      <c r="AT16" s="118">
        <f t="shared" si="73"/>
        <v>0</v>
      </c>
      <c r="AU16" s="116">
        <f t="shared" si="74"/>
        <v>0</v>
      </c>
      <c r="AV16" s="117">
        <f t="shared" si="75"/>
        <v>0</v>
      </c>
      <c r="AW16" s="117">
        <f t="shared" si="76"/>
        <v>0</v>
      </c>
      <c r="AX16" s="117">
        <f t="shared" si="77"/>
        <v>0</v>
      </c>
      <c r="AY16" s="72">
        <f t="shared" si="78"/>
        <v>0</v>
      </c>
      <c r="AZ16" s="65">
        <f t="shared" si="79"/>
        <v>6</v>
      </c>
      <c r="BA16" s="65">
        <f t="shared" si="80"/>
        <v>60</v>
      </c>
      <c r="BC16" s="141" t="str">
        <f t="shared" si="81"/>
        <v xml:space="preserve"> 1,</v>
      </c>
      <c r="BD16" s="141" t="str">
        <f t="shared" si="0"/>
        <v/>
      </c>
      <c r="BE16" s="141" t="str">
        <f t="shared" si="1"/>
        <v xml:space="preserve"> 3,</v>
      </c>
      <c r="BF16" s="141" t="str">
        <f t="shared" si="2"/>
        <v/>
      </c>
      <c r="BG16" s="141" t="str">
        <f t="shared" si="3"/>
        <v/>
      </c>
      <c r="BH16" s="141" t="str">
        <f t="shared" si="4"/>
        <v/>
      </c>
      <c r="BI16" s="141" t="str">
        <f t="shared" si="5"/>
        <v xml:space="preserve"> 7,</v>
      </c>
      <c r="BJ16" s="141" t="str">
        <f t="shared" si="6"/>
        <v/>
      </c>
      <c r="BK16" s="141" t="str">
        <f t="shared" si="7"/>
        <v/>
      </c>
      <c r="BL16" s="141" t="str">
        <f t="shared" si="8"/>
        <v xml:space="preserve"> 10,</v>
      </c>
      <c r="BM16" s="141" t="str">
        <f t="shared" si="9"/>
        <v/>
      </c>
      <c r="BN16" s="141" t="str">
        <f t="shared" si="10"/>
        <v/>
      </c>
      <c r="BO16" s="141" t="str">
        <f t="shared" si="11"/>
        <v/>
      </c>
      <c r="BP16" s="141" t="str">
        <f t="shared" si="12"/>
        <v/>
      </c>
      <c r="BQ16" s="141" t="str">
        <f t="shared" si="13"/>
        <v/>
      </c>
      <c r="BR16" s="141" t="str">
        <f t="shared" si="14"/>
        <v/>
      </c>
      <c r="BS16" s="141" t="str">
        <f t="shared" si="15"/>
        <v/>
      </c>
      <c r="BT16" s="141" t="str">
        <f t="shared" si="16"/>
        <v/>
      </c>
      <c r="BU16" s="141" t="str">
        <f t="shared" si="17"/>
        <v/>
      </c>
      <c r="BV16" s="141" t="str">
        <f t="shared" si="18"/>
        <v/>
      </c>
      <c r="BW16" s="141" t="str">
        <f t="shared" si="19"/>
        <v/>
      </c>
      <c r="BX16" s="141" t="str">
        <f t="shared" si="20"/>
        <v/>
      </c>
      <c r="BY16" s="141" t="str">
        <f t="shared" si="21"/>
        <v/>
      </c>
      <c r="BZ16" s="141" t="str">
        <f t="shared" si="22"/>
        <v/>
      </c>
      <c r="CA16" s="141" t="str">
        <f t="shared" si="23"/>
        <v/>
      </c>
      <c r="CB16" s="141" t="str">
        <f t="shared" si="24"/>
        <v/>
      </c>
      <c r="CC16" s="141" t="str">
        <f t="shared" si="25"/>
        <v/>
      </c>
      <c r="CD16" s="141" t="str">
        <f t="shared" si="26"/>
        <v/>
      </c>
      <c r="CE16" s="141" t="str">
        <f t="shared" si="27"/>
        <v/>
      </c>
      <c r="CF16" s="141" t="str">
        <f t="shared" si="28"/>
        <v/>
      </c>
      <c r="CG16" s="141" t="str">
        <f t="shared" si="29"/>
        <v/>
      </c>
      <c r="CH16" s="141" t="str">
        <f t="shared" si="30"/>
        <v/>
      </c>
      <c r="CI16" s="141" t="str">
        <f t="shared" si="31"/>
        <v/>
      </c>
      <c r="CJ16" s="141" t="str">
        <f t="shared" si="32"/>
        <v/>
      </c>
      <c r="CK16" s="141" t="str">
        <f t="shared" si="33"/>
        <v/>
      </c>
      <c r="CL16" s="141" t="str">
        <f t="shared" si="34"/>
        <v/>
      </c>
      <c r="CM16" s="141" t="str">
        <f t="shared" si="35"/>
        <v/>
      </c>
      <c r="CN16" s="141" t="str">
        <f t="shared" si="36"/>
        <v/>
      </c>
      <c r="CO16" s="141" t="str">
        <f t="shared" si="37"/>
        <v/>
      </c>
      <c r="CP16" s="141" t="str">
        <f t="shared" si="38"/>
        <v/>
      </c>
    </row>
    <row r="17" spans="1:94" ht="15" thickBot="1">
      <c r="A17" s="73">
        <v>5</v>
      </c>
      <c r="B17" s="74" t="str">
        <f>HLOOKUP($D$5,Nama2Siswa!$A$1:$W$46,A17+1,FALSE)</f>
        <v>DIBYO ADI SUFITROH</v>
      </c>
      <c r="C17" s="75" t="s">
        <v>863</v>
      </c>
      <c r="D17" s="76" t="s">
        <v>868</v>
      </c>
      <c r="E17" s="77" t="s">
        <v>904</v>
      </c>
      <c r="F17" s="77"/>
      <c r="G17" s="77"/>
      <c r="H17" s="77"/>
      <c r="I17" s="77"/>
      <c r="J17" s="77"/>
      <c r="K17" s="78"/>
      <c r="L17" s="119">
        <f t="shared" si="39"/>
        <v>1</v>
      </c>
      <c r="M17" s="120">
        <f t="shared" si="40"/>
        <v>1</v>
      </c>
      <c r="N17" s="120">
        <f t="shared" si="41"/>
        <v>1</v>
      </c>
      <c r="O17" s="120">
        <f t="shared" si="42"/>
        <v>0</v>
      </c>
      <c r="P17" s="121">
        <f t="shared" si="43"/>
        <v>0</v>
      </c>
      <c r="Q17" s="119">
        <f t="shared" si="44"/>
        <v>1</v>
      </c>
      <c r="R17" s="120">
        <f t="shared" si="45"/>
        <v>0</v>
      </c>
      <c r="S17" s="120">
        <f t="shared" si="46"/>
        <v>1</v>
      </c>
      <c r="T17" s="120">
        <f t="shared" si="47"/>
        <v>1</v>
      </c>
      <c r="U17" s="121">
        <f t="shared" si="48"/>
        <v>1</v>
      </c>
      <c r="V17" s="119">
        <f t="shared" si="49"/>
        <v>0</v>
      </c>
      <c r="W17" s="120">
        <f t="shared" si="50"/>
        <v>0</v>
      </c>
      <c r="X17" s="120">
        <f t="shared" si="51"/>
        <v>0</v>
      </c>
      <c r="Y17" s="120">
        <f t="shared" si="52"/>
        <v>0</v>
      </c>
      <c r="Z17" s="121">
        <f t="shared" si="53"/>
        <v>0</v>
      </c>
      <c r="AA17" s="119">
        <f t="shared" si="54"/>
        <v>0</v>
      </c>
      <c r="AB17" s="120">
        <f t="shared" si="55"/>
        <v>0</v>
      </c>
      <c r="AC17" s="120">
        <f t="shared" si="56"/>
        <v>0</v>
      </c>
      <c r="AD17" s="120">
        <f t="shared" si="57"/>
        <v>0</v>
      </c>
      <c r="AE17" s="121">
        <f t="shared" si="58"/>
        <v>0</v>
      </c>
      <c r="AF17" s="119">
        <f t="shared" si="59"/>
        <v>0</v>
      </c>
      <c r="AG17" s="120">
        <f t="shared" si="60"/>
        <v>0</v>
      </c>
      <c r="AH17" s="120">
        <f t="shared" si="61"/>
        <v>0</v>
      </c>
      <c r="AI17" s="120">
        <f t="shared" si="62"/>
        <v>0</v>
      </c>
      <c r="AJ17" s="121">
        <f t="shared" si="63"/>
        <v>0</v>
      </c>
      <c r="AK17" s="119">
        <f t="shared" si="64"/>
        <v>0</v>
      </c>
      <c r="AL17" s="120">
        <f t="shared" si="65"/>
        <v>0</v>
      </c>
      <c r="AM17" s="120">
        <f t="shared" si="66"/>
        <v>0</v>
      </c>
      <c r="AN17" s="120">
        <f t="shared" si="67"/>
        <v>0</v>
      </c>
      <c r="AO17" s="121">
        <f t="shared" si="68"/>
        <v>0</v>
      </c>
      <c r="AP17" s="119">
        <f t="shared" si="69"/>
        <v>0</v>
      </c>
      <c r="AQ17" s="120">
        <f t="shared" si="70"/>
        <v>0</v>
      </c>
      <c r="AR17" s="120">
        <f t="shared" si="71"/>
        <v>0</v>
      </c>
      <c r="AS17" s="120">
        <f t="shared" si="72"/>
        <v>0</v>
      </c>
      <c r="AT17" s="121">
        <f t="shared" si="73"/>
        <v>0</v>
      </c>
      <c r="AU17" s="119">
        <f t="shared" si="74"/>
        <v>0</v>
      </c>
      <c r="AV17" s="120">
        <f t="shared" si="75"/>
        <v>0</v>
      </c>
      <c r="AW17" s="120">
        <f t="shared" si="76"/>
        <v>0</v>
      </c>
      <c r="AX17" s="120">
        <f t="shared" si="77"/>
        <v>0</v>
      </c>
      <c r="AY17" s="79">
        <f t="shared" si="78"/>
        <v>0</v>
      </c>
      <c r="AZ17" s="73">
        <f t="shared" si="79"/>
        <v>7</v>
      </c>
      <c r="BA17" s="73">
        <f t="shared" si="80"/>
        <v>70</v>
      </c>
      <c r="BC17" s="141" t="str">
        <f t="shared" si="81"/>
        <v/>
      </c>
      <c r="BD17" s="141" t="str">
        <f t="shared" si="0"/>
        <v/>
      </c>
      <c r="BE17" s="141" t="str">
        <f t="shared" si="1"/>
        <v/>
      </c>
      <c r="BF17" s="141" t="str">
        <f t="shared" si="2"/>
        <v xml:space="preserve"> 4,</v>
      </c>
      <c r="BG17" s="141" t="str">
        <f t="shared" si="3"/>
        <v xml:space="preserve"> 5,</v>
      </c>
      <c r="BH17" s="141" t="str">
        <f t="shared" si="4"/>
        <v/>
      </c>
      <c r="BI17" s="141" t="str">
        <f t="shared" si="5"/>
        <v xml:space="preserve"> 7,</v>
      </c>
      <c r="BJ17" s="141" t="str">
        <f t="shared" si="6"/>
        <v/>
      </c>
      <c r="BK17" s="141" t="str">
        <f t="shared" si="7"/>
        <v/>
      </c>
      <c r="BL17" s="141" t="str">
        <f t="shared" si="8"/>
        <v/>
      </c>
      <c r="BM17" s="141" t="str">
        <f t="shared" si="9"/>
        <v/>
      </c>
      <c r="BN17" s="141" t="str">
        <f t="shared" si="10"/>
        <v/>
      </c>
      <c r="BO17" s="141" t="str">
        <f t="shared" si="11"/>
        <v/>
      </c>
      <c r="BP17" s="141" t="str">
        <f t="shared" si="12"/>
        <v/>
      </c>
      <c r="BQ17" s="141" t="str">
        <f t="shared" si="13"/>
        <v/>
      </c>
      <c r="BR17" s="141" t="str">
        <f t="shared" si="14"/>
        <v/>
      </c>
      <c r="BS17" s="141" t="str">
        <f t="shared" si="15"/>
        <v/>
      </c>
      <c r="BT17" s="141" t="str">
        <f t="shared" si="16"/>
        <v/>
      </c>
      <c r="BU17" s="141" t="str">
        <f t="shared" si="17"/>
        <v/>
      </c>
      <c r="BV17" s="141" t="str">
        <f t="shared" si="18"/>
        <v/>
      </c>
      <c r="BW17" s="141" t="str">
        <f t="shared" si="19"/>
        <v/>
      </c>
      <c r="BX17" s="141" t="str">
        <f t="shared" si="20"/>
        <v/>
      </c>
      <c r="BY17" s="141" t="str">
        <f t="shared" si="21"/>
        <v/>
      </c>
      <c r="BZ17" s="141" t="str">
        <f t="shared" si="22"/>
        <v/>
      </c>
      <c r="CA17" s="141" t="str">
        <f t="shared" si="23"/>
        <v/>
      </c>
      <c r="CB17" s="141" t="str">
        <f t="shared" si="24"/>
        <v/>
      </c>
      <c r="CC17" s="141" t="str">
        <f t="shared" si="25"/>
        <v/>
      </c>
      <c r="CD17" s="141" t="str">
        <f t="shared" si="26"/>
        <v/>
      </c>
      <c r="CE17" s="141" t="str">
        <f t="shared" si="27"/>
        <v/>
      </c>
      <c r="CF17" s="141" t="str">
        <f t="shared" si="28"/>
        <v/>
      </c>
      <c r="CG17" s="141" t="str">
        <f t="shared" si="29"/>
        <v/>
      </c>
      <c r="CH17" s="141" t="str">
        <f t="shared" si="30"/>
        <v/>
      </c>
      <c r="CI17" s="141" t="str">
        <f t="shared" si="31"/>
        <v/>
      </c>
      <c r="CJ17" s="141" t="str">
        <f t="shared" si="32"/>
        <v/>
      </c>
      <c r="CK17" s="141" t="str">
        <f t="shared" si="33"/>
        <v/>
      </c>
      <c r="CL17" s="141" t="str">
        <f t="shared" si="34"/>
        <v/>
      </c>
      <c r="CM17" s="141" t="str">
        <f t="shared" si="35"/>
        <v/>
      </c>
      <c r="CN17" s="141" t="str">
        <f t="shared" si="36"/>
        <v/>
      </c>
      <c r="CO17" s="141" t="str">
        <f t="shared" si="37"/>
        <v/>
      </c>
      <c r="CP17" s="141" t="str">
        <f t="shared" si="38"/>
        <v/>
      </c>
    </row>
    <row r="18" spans="1:94">
      <c r="A18" s="58">
        <v>6</v>
      </c>
      <c r="B18" s="59" t="str">
        <f>HLOOKUP($D$5,Nama2Siswa!$A$1:$W$46,A18+1,FALSE)</f>
        <v>DIMAS TEGAR SAFAJAR</v>
      </c>
      <c r="C18" s="60"/>
      <c r="D18" s="61"/>
      <c r="E18" s="62"/>
      <c r="F18" s="62"/>
      <c r="G18" s="62"/>
      <c r="H18" s="62"/>
      <c r="I18" s="62"/>
      <c r="J18" s="62"/>
      <c r="K18" s="63"/>
      <c r="L18" s="113">
        <f t="shared" si="39"/>
        <v>0</v>
      </c>
      <c r="M18" s="114">
        <f t="shared" si="40"/>
        <v>0</v>
      </c>
      <c r="N18" s="114">
        <f t="shared" si="41"/>
        <v>0</v>
      </c>
      <c r="O18" s="114">
        <f t="shared" si="42"/>
        <v>0</v>
      </c>
      <c r="P18" s="115">
        <f t="shared" si="43"/>
        <v>0</v>
      </c>
      <c r="Q18" s="113">
        <f t="shared" si="44"/>
        <v>0</v>
      </c>
      <c r="R18" s="114">
        <f t="shared" si="45"/>
        <v>0</v>
      </c>
      <c r="S18" s="114">
        <f t="shared" si="46"/>
        <v>0</v>
      </c>
      <c r="T18" s="114">
        <f t="shared" si="47"/>
        <v>0</v>
      </c>
      <c r="U18" s="115">
        <f t="shared" si="48"/>
        <v>0</v>
      </c>
      <c r="V18" s="113">
        <f t="shared" si="49"/>
        <v>0</v>
      </c>
      <c r="W18" s="114">
        <f t="shared" si="50"/>
        <v>0</v>
      </c>
      <c r="X18" s="114">
        <f t="shared" si="51"/>
        <v>0</v>
      </c>
      <c r="Y18" s="114">
        <f t="shared" si="52"/>
        <v>0</v>
      </c>
      <c r="Z18" s="115">
        <f t="shared" si="53"/>
        <v>0</v>
      </c>
      <c r="AA18" s="113">
        <f t="shared" si="54"/>
        <v>0</v>
      </c>
      <c r="AB18" s="114">
        <f t="shared" si="55"/>
        <v>0</v>
      </c>
      <c r="AC18" s="114">
        <f t="shared" si="56"/>
        <v>0</v>
      </c>
      <c r="AD18" s="114">
        <f t="shared" si="57"/>
        <v>0</v>
      </c>
      <c r="AE18" s="115">
        <f t="shared" si="58"/>
        <v>0</v>
      </c>
      <c r="AF18" s="113">
        <f t="shared" si="59"/>
        <v>0</v>
      </c>
      <c r="AG18" s="114">
        <f t="shared" si="60"/>
        <v>0</v>
      </c>
      <c r="AH18" s="114">
        <f t="shared" si="61"/>
        <v>0</v>
      </c>
      <c r="AI18" s="114">
        <f t="shared" si="62"/>
        <v>0</v>
      </c>
      <c r="AJ18" s="115">
        <f t="shared" si="63"/>
        <v>0</v>
      </c>
      <c r="AK18" s="113">
        <f t="shared" si="64"/>
        <v>0</v>
      </c>
      <c r="AL18" s="114">
        <f t="shared" si="65"/>
        <v>0</v>
      </c>
      <c r="AM18" s="114">
        <f t="shared" si="66"/>
        <v>0</v>
      </c>
      <c r="AN18" s="114">
        <f t="shared" si="67"/>
        <v>0</v>
      </c>
      <c r="AO18" s="115">
        <f t="shared" si="68"/>
        <v>0</v>
      </c>
      <c r="AP18" s="113">
        <f t="shared" si="69"/>
        <v>0</v>
      </c>
      <c r="AQ18" s="114">
        <f t="shared" si="70"/>
        <v>0</v>
      </c>
      <c r="AR18" s="114">
        <f t="shared" si="71"/>
        <v>0</v>
      </c>
      <c r="AS18" s="114">
        <f t="shared" si="72"/>
        <v>0</v>
      </c>
      <c r="AT18" s="115">
        <f t="shared" si="73"/>
        <v>0</v>
      </c>
      <c r="AU18" s="113">
        <f t="shared" si="74"/>
        <v>0</v>
      </c>
      <c r="AV18" s="114">
        <f t="shared" si="75"/>
        <v>0</v>
      </c>
      <c r="AW18" s="114">
        <f t="shared" si="76"/>
        <v>0</v>
      </c>
      <c r="AX18" s="114">
        <f t="shared" si="77"/>
        <v>0</v>
      </c>
      <c r="AY18" s="64">
        <f t="shared" si="78"/>
        <v>0</v>
      </c>
      <c r="AZ18" s="58">
        <f t="shared" si="79"/>
        <v>0</v>
      </c>
      <c r="BA18" s="58" t="str">
        <f t="shared" si="80"/>
        <v/>
      </c>
      <c r="BC18" s="141" t="str">
        <f t="shared" si="81"/>
        <v/>
      </c>
      <c r="BD18" s="141" t="str">
        <f t="shared" si="0"/>
        <v/>
      </c>
      <c r="BE18" s="141" t="str">
        <f t="shared" si="1"/>
        <v/>
      </c>
      <c r="BF18" s="141" t="str">
        <f t="shared" si="2"/>
        <v/>
      </c>
      <c r="BG18" s="141" t="str">
        <f t="shared" si="3"/>
        <v/>
      </c>
      <c r="BH18" s="141" t="str">
        <f t="shared" si="4"/>
        <v/>
      </c>
      <c r="BI18" s="141" t="str">
        <f t="shared" si="5"/>
        <v/>
      </c>
      <c r="BJ18" s="141" t="str">
        <f t="shared" si="6"/>
        <v/>
      </c>
      <c r="BK18" s="141" t="str">
        <f t="shared" si="7"/>
        <v/>
      </c>
      <c r="BL18" s="141" t="str">
        <f t="shared" si="8"/>
        <v/>
      </c>
      <c r="BM18" s="141" t="str">
        <f t="shared" si="9"/>
        <v/>
      </c>
      <c r="BN18" s="141" t="str">
        <f t="shared" si="10"/>
        <v/>
      </c>
      <c r="BO18" s="141" t="str">
        <f t="shared" si="11"/>
        <v/>
      </c>
      <c r="BP18" s="141" t="str">
        <f t="shared" si="12"/>
        <v/>
      </c>
      <c r="BQ18" s="141" t="str">
        <f t="shared" si="13"/>
        <v/>
      </c>
      <c r="BR18" s="141" t="str">
        <f t="shared" si="14"/>
        <v/>
      </c>
      <c r="BS18" s="141" t="str">
        <f t="shared" si="15"/>
        <v/>
      </c>
      <c r="BT18" s="141" t="str">
        <f t="shared" si="16"/>
        <v/>
      </c>
      <c r="BU18" s="141" t="str">
        <f t="shared" si="17"/>
        <v/>
      </c>
      <c r="BV18" s="141" t="str">
        <f t="shared" si="18"/>
        <v/>
      </c>
      <c r="BW18" s="141" t="str">
        <f t="shared" si="19"/>
        <v/>
      </c>
      <c r="BX18" s="141" t="str">
        <f t="shared" si="20"/>
        <v/>
      </c>
      <c r="BY18" s="141" t="str">
        <f t="shared" si="21"/>
        <v/>
      </c>
      <c r="BZ18" s="141" t="str">
        <f t="shared" si="22"/>
        <v/>
      </c>
      <c r="CA18" s="141" t="str">
        <f t="shared" si="23"/>
        <v/>
      </c>
      <c r="CB18" s="141" t="str">
        <f t="shared" si="24"/>
        <v/>
      </c>
      <c r="CC18" s="141" t="str">
        <f t="shared" si="25"/>
        <v/>
      </c>
      <c r="CD18" s="141" t="str">
        <f t="shared" si="26"/>
        <v/>
      </c>
      <c r="CE18" s="141" t="str">
        <f t="shared" si="27"/>
        <v/>
      </c>
      <c r="CF18" s="141" t="str">
        <f t="shared" si="28"/>
        <v/>
      </c>
      <c r="CG18" s="141" t="str">
        <f t="shared" si="29"/>
        <v/>
      </c>
      <c r="CH18" s="141" t="str">
        <f t="shared" si="30"/>
        <v/>
      </c>
      <c r="CI18" s="141" t="str">
        <f t="shared" si="31"/>
        <v/>
      </c>
      <c r="CJ18" s="141" t="str">
        <f t="shared" si="32"/>
        <v/>
      </c>
      <c r="CK18" s="141" t="str">
        <f t="shared" si="33"/>
        <v/>
      </c>
      <c r="CL18" s="141" t="str">
        <f t="shared" si="34"/>
        <v/>
      </c>
      <c r="CM18" s="141" t="str">
        <f t="shared" si="35"/>
        <v/>
      </c>
      <c r="CN18" s="141" t="str">
        <f t="shared" si="36"/>
        <v/>
      </c>
      <c r="CO18" s="141" t="str">
        <f t="shared" si="37"/>
        <v/>
      </c>
      <c r="CP18" s="141" t="str">
        <f t="shared" si="38"/>
        <v/>
      </c>
    </row>
    <row r="19" spans="1:94">
      <c r="A19" s="65">
        <v>7</v>
      </c>
      <c r="B19" s="66" t="str">
        <f>HLOOKUP($D$5,Nama2Siswa!$A$1:$W$46,A19+1,FALSE)</f>
        <v>EKA PUTRI MARTINA</v>
      </c>
      <c r="C19" s="67" t="s">
        <v>860</v>
      </c>
      <c r="D19" s="68" t="s">
        <v>881</v>
      </c>
      <c r="E19" s="69" t="s">
        <v>867</v>
      </c>
      <c r="F19" s="69"/>
      <c r="G19" s="69"/>
      <c r="H19" s="69"/>
      <c r="I19" s="69"/>
      <c r="J19" s="69"/>
      <c r="K19" s="71"/>
      <c r="L19" s="116">
        <f t="shared" si="39"/>
        <v>1</v>
      </c>
      <c r="M19" s="117">
        <f t="shared" si="40"/>
        <v>1</v>
      </c>
      <c r="N19" s="117">
        <f t="shared" si="41"/>
        <v>1</v>
      </c>
      <c r="O19" s="117">
        <f t="shared" si="42"/>
        <v>0</v>
      </c>
      <c r="P19" s="118">
        <f t="shared" si="43"/>
        <v>1</v>
      </c>
      <c r="Q19" s="116">
        <f t="shared" si="44"/>
        <v>0</v>
      </c>
      <c r="R19" s="117">
        <f t="shared" si="45"/>
        <v>0</v>
      </c>
      <c r="S19" s="117">
        <f t="shared" si="46"/>
        <v>0</v>
      </c>
      <c r="T19" s="117">
        <f t="shared" si="47"/>
        <v>0</v>
      </c>
      <c r="U19" s="118">
        <f t="shared" si="48"/>
        <v>0</v>
      </c>
      <c r="V19" s="116">
        <f t="shared" si="49"/>
        <v>0</v>
      </c>
      <c r="W19" s="117">
        <f t="shared" si="50"/>
        <v>0</v>
      </c>
      <c r="X19" s="117">
        <f t="shared" si="51"/>
        <v>0</v>
      </c>
      <c r="Y19" s="117">
        <f t="shared" si="52"/>
        <v>0</v>
      </c>
      <c r="Z19" s="118">
        <f t="shared" si="53"/>
        <v>0</v>
      </c>
      <c r="AA19" s="116">
        <f t="shared" si="54"/>
        <v>0</v>
      </c>
      <c r="AB19" s="117">
        <f t="shared" si="55"/>
        <v>0</v>
      </c>
      <c r="AC19" s="117">
        <f t="shared" si="56"/>
        <v>0</v>
      </c>
      <c r="AD19" s="117">
        <f t="shared" si="57"/>
        <v>0</v>
      </c>
      <c r="AE19" s="118">
        <f t="shared" si="58"/>
        <v>0</v>
      </c>
      <c r="AF19" s="116">
        <f t="shared" si="59"/>
        <v>0</v>
      </c>
      <c r="AG19" s="117">
        <f t="shared" si="60"/>
        <v>0</v>
      </c>
      <c r="AH19" s="117">
        <f t="shared" si="61"/>
        <v>0</v>
      </c>
      <c r="AI19" s="117">
        <f t="shared" si="62"/>
        <v>0</v>
      </c>
      <c r="AJ19" s="118">
        <f t="shared" si="63"/>
        <v>0</v>
      </c>
      <c r="AK19" s="116">
        <f t="shared" si="64"/>
        <v>0</v>
      </c>
      <c r="AL19" s="117">
        <f t="shared" si="65"/>
        <v>0</v>
      </c>
      <c r="AM19" s="117">
        <f t="shared" si="66"/>
        <v>0</v>
      </c>
      <c r="AN19" s="117">
        <f t="shared" si="67"/>
        <v>0</v>
      </c>
      <c r="AO19" s="118">
        <f t="shared" si="68"/>
        <v>0</v>
      </c>
      <c r="AP19" s="116">
        <f t="shared" si="69"/>
        <v>0</v>
      </c>
      <c r="AQ19" s="117">
        <f t="shared" si="70"/>
        <v>0</v>
      </c>
      <c r="AR19" s="117">
        <f t="shared" si="71"/>
        <v>0</v>
      </c>
      <c r="AS19" s="117">
        <f t="shared" si="72"/>
        <v>0</v>
      </c>
      <c r="AT19" s="118">
        <f t="shared" si="73"/>
        <v>0</v>
      </c>
      <c r="AU19" s="116">
        <f t="shared" si="74"/>
        <v>0</v>
      </c>
      <c r="AV19" s="117">
        <f t="shared" si="75"/>
        <v>0</v>
      </c>
      <c r="AW19" s="117">
        <f t="shared" si="76"/>
        <v>0</v>
      </c>
      <c r="AX19" s="117">
        <f t="shared" si="77"/>
        <v>0</v>
      </c>
      <c r="AY19" s="72">
        <f t="shared" si="78"/>
        <v>0</v>
      </c>
      <c r="AZ19" s="65">
        <f t="shared" si="79"/>
        <v>4</v>
      </c>
      <c r="BA19" s="65">
        <f t="shared" si="80"/>
        <v>40</v>
      </c>
      <c r="BC19" s="141" t="str">
        <f t="shared" si="81"/>
        <v/>
      </c>
      <c r="BD19" s="141" t="str">
        <f t="shared" si="0"/>
        <v/>
      </c>
      <c r="BE19" s="141" t="str">
        <f t="shared" si="1"/>
        <v/>
      </c>
      <c r="BF19" s="141" t="str">
        <f t="shared" si="2"/>
        <v xml:space="preserve"> 4,</v>
      </c>
      <c r="BG19" s="141" t="str">
        <f t="shared" si="3"/>
        <v/>
      </c>
      <c r="BH19" s="141" t="str">
        <f t="shared" si="4"/>
        <v xml:space="preserve"> 6,</v>
      </c>
      <c r="BI19" s="141" t="str">
        <f t="shared" si="5"/>
        <v xml:space="preserve"> 7,</v>
      </c>
      <c r="BJ19" s="141" t="str">
        <f t="shared" si="6"/>
        <v xml:space="preserve"> 8,</v>
      </c>
      <c r="BK19" s="141" t="str">
        <f t="shared" si="7"/>
        <v xml:space="preserve"> 9,</v>
      </c>
      <c r="BL19" s="141" t="str">
        <f t="shared" si="8"/>
        <v xml:space="preserve"> 10,</v>
      </c>
      <c r="BM19" s="141" t="str">
        <f t="shared" si="9"/>
        <v/>
      </c>
      <c r="BN19" s="141" t="str">
        <f t="shared" si="10"/>
        <v/>
      </c>
      <c r="BO19" s="141" t="str">
        <f t="shared" si="11"/>
        <v/>
      </c>
      <c r="BP19" s="141" t="str">
        <f t="shared" si="12"/>
        <v/>
      </c>
      <c r="BQ19" s="141" t="str">
        <f t="shared" si="13"/>
        <v/>
      </c>
      <c r="BR19" s="141" t="str">
        <f t="shared" si="14"/>
        <v/>
      </c>
      <c r="BS19" s="141" t="str">
        <f t="shared" si="15"/>
        <v/>
      </c>
      <c r="BT19" s="141" t="str">
        <f t="shared" si="16"/>
        <v/>
      </c>
      <c r="BU19" s="141" t="str">
        <f t="shared" si="17"/>
        <v/>
      </c>
      <c r="BV19" s="141" t="str">
        <f t="shared" si="18"/>
        <v/>
      </c>
      <c r="BW19" s="141" t="str">
        <f t="shared" si="19"/>
        <v/>
      </c>
      <c r="BX19" s="141" t="str">
        <f t="shared" si="20"/>
        <v/>
      </c>
      <c r="BY19" s="141" t="str">
        <f t="shared" si="21"/>
        <v/>
      </c>
      <c r="BZ19" s="141" t="str">
        <f t="shared" si="22"/>
        <v/>
      </c>
      <c r="CA19" s="141" t="str">
        <f t="shared" si="23"/>
        <v/>
      </c>
      <c r="CB19" s="141" t="str">
        <f t="shared" si="24"/>
        <v/>
      </c>
      <c r="CC19" s="141" t="str">
        <f t="shared" si="25"/>
        <v/>
      </c>
      <c r="CD19" s="141" t="str">
        <f t="shared" si="26"/>
        <v/>
      </c>
      <c r="CE19" s="141" t="str">
        <f t="shared" si="27"/>
        <v/>
      </c>
      <c r="CF19" s="141" t="str">
        <f t="shared" si="28"/>
        <v/>
      </c>
      <c r="CG19" s="141" t="str">
        <f t="shared" si="29"/>
        <v/>
      </c>
      <c r="CH19" s="141" t="str">
        <f t="shared" si="30"/>
        <v/>
      </c>
      <c r="CI19" s="141" t="str">
        <f t="shared" si="31"/>
        <v/>
      </c>
      <c r="CJ19" s="141" t="str">
        <f t="shared" si="32"/>
        <v/>
      </c>
      <c r="CK19" s="141" t="str">
        <f t="shared" si="33"/>
        <v/>
      </c>
      <c r="CL19" s="141" t="str">
        <f t="shared" si="34"/>
        <v/>
      </c>
      <c r="CM19" s="141" t="str">
        <f t="shared" si="35"/>
        <v/>
      </c>
      <c r="CN19" s="141" t="str">
        <f t="shared" si="36"/>
        <v/>
      </c>
      <c r="CO19" s="141" t="str">
        <f t="shared" si="37"/>
        <v/>
      </c>
      <c r="CP19" s="141" t="str">
        <f t="shared" si="38"/>
        <v/>
      </c>
    </row>
    <row r="20" spans="1:94">
      <c r="A20" s="65">
        <v>8</v>
      </c>
      <c r="B20" s="66" t="str">
        <f>HLOOKUP($D$5,Nama2Siswa!$A$1:$W$46,A20+1,FALSE)</f>
        <v>ENI MELINDAH</v>
      </c>
      <c r="C20" s="67" t="s">
        <v>863</v>
      </c>
      <c r="D20" s="68" t="s">
        <v>877</v>
      </c>
      <c r="E20" s="69" t="s">
        <v>880</v>
      </c>
      <c r="F20" s="69"/>
      <c r="G20" s="69"/>
      <c r="H20" s="69"/>
      <c r="I20" s="69"/>
      <c r="J20" s="69"/>
      <c r="K20" s="71"/>
      <c r="L20" s="116">
        <f t="shared" si="39"/>
        <v>1</v>
      </c>
      <c r="M20" s="117">
        <f t="shared" si="40"/>
        <v>1</v>
      </c>
      <c r="N20" s="117">
        <f t="shared" si="41"/>
        <v>1</v>
      </c>
      <c r="O20" s="117">
        <f t="shared" si="42"/>
        <v>1</v>
      </c>
      <c r="P20" s="118">
        <f t="shared" si="43"/>
        <v>1</v>
      </c>
      <c r="Q20" s="116">
        <f t="shared" si="44"/>
        <v>1</v>
      </c>
      <c r="R20" s="117">
        <f t="shared" si="45"/>
        <v>0</v>
      </c>
      <c r="S20" s="117">
        <f t="shared" si="46"/>
        <v>1</v>
      </c>
      <c r="T20" s="117">
        <f t="shared" si="47"/>
        <v>1</v>
      </c>
      <c r="U20" s="118">
        <f t="shared" si="48"/>
        <v>0</v>
      </c>
      <c r="V20" s="116">
        <f t="shared" si="49"/>
        <v>0</v>
      </c>
      <c r="W20" s="117">
        <f t="shared" si="50"/>
        <v>0</v>
      </c>
      <c r="X20" s="117">
        <f t="shared" si="51"/>
        <v>0</v>
      </c>
      <c r="Y20" s="117">
        <f t="shared" si="52"/>
        <v>0</v>
      </c>
      <c r="Z20" s="118">
        <f t="shared" si="53"/>
        <v>0</v>
      </c>
      <c r="AA20" s="116">
        <f t="shared" si="54"/>
        <v>0</v>
      </c>
      <c r="AB20" s="117">
        <f t="shared" si="55"/>
        <v>0</v>
      </c>
      <c r="AC20" s="117">
        <f t="shared" si="56"/>
        <v>0</v>
      </c>
      <c r="AD20" s="117">
        <f t="shared" si="57"/>
        <v>0</v>
      </c>
      <c r="AE20" s="118">
        <f t="shared" si="58"/>
        <v>0</v>
      </c>
      <c r="AF20" s="116">
        <f t="shared" si="59"/>
        <v>0</v>
      </c>
      <c r="AG20" s="117">
        <f t="shared" si="60"/>
        <v>0</v>
      </c>
      <c r="AH20" s="117">
        <f t="shared" si="61"/>
        <v>0</v>
      </c>
      <c r="AI20" s="117">
        <f t="shared" si="62"/>
        <v>0</v>
      </c>
      <c r="AJ20" s="118">
        <f t="shared" si="63"/>
        <v>0</v>
      </c>
      <c r="AK20" s="116">
        <f t="shared" si="64"/>
        <v>0</v>
      </c>
      <c r="AL20" s="117">
        <f t="shared" si="65"/>
        <v>0</v>
      </c>
      <c r="AM20" s="117">
        <f t="shared" si="66"/>
        <v>0</v>
      </c>
      <c r="AN20" s="117">
        <f t="shared" si="67"/>
        <v>0</v>
      </c>
      <c r="AO20" s="118">
        <f t="shared" si="68"/>
        <v>0</v>
      </c>
      <c r="AP20" s="116">
        <f t="shared" si="69"/>
        <v>0</v>
      </c>
      <c r="AQ20" s="117">
        <f t="shared" si="70"/>
        <v>0</v>
      </c>
      <c r="AR20" s="117">
        <f t="shared" si="71"/>
        <v>0</v>
      </c>
      <c r="AS20" s="117">
        <f t="shared" si="72"/>
        <v>0</v>
      </c>
      <c r="AT20" s="118">
        <f t="shared" si="73"/>
        <v>0</v>
      </c>
      <c r="AU20" s="116">
        <f t="shared" si="74"/>
        <v>0</v>
      </c>
      <c r="AV20" s="117">
        <f t="shared" si="75"/>
        <v>0</v>
      </c>
      <c r="AW20" s="117">
        <f t="shared" si="76"/>
        <v>0</v>
      </c>
      <c r="AX20" s="117">
        <f t="shared" si="77"/>
        <v>0</v>
      </c>
      <c r="AY20" s="72">
        <f t="shared" si="78"/>
        <v>0</v>
      </c>
      <c r="AZ20" s="65">
        <f t="shared" si="79"/>
        <v>8</v>
      </c>
      <c r="BA20" s="65">
        <f t="shared" si="80"/>
        <v>80</v>
      </c>
      <c r="BC20" s="141" t="str">
        <f t="shared" si="81"/>
        <v/>
      </c>
      <c r="BD20" s="141" t="str">
        <f t="shared" si="0"/>
        <v/>
      </c>
      <c r="BE20" s="141" t="str">
        <f t="shared" si="1"/>
        <v/>
      </c>
      <c r="BF20" s="141" t="str">
        <f t="shared" si="2"/>
        <v/>
      </c>
      <c r="BG20" s="141" t="str">
        <f t="shared" si="3"/>
        <v/>
      </c>
      <c r="BH20" s="141" t="str">
        <f t="shared" si="4"/>
        <v/>
      </c>
      <c r="BI20" s="141" t="str">
        <f t="shared" si="5"/>
        <v xml:space="preserve"> 7,</v>
      </c>
      <c r="BJ20" s="141" t="str">
        <f t="shared" si="6"/>
        <v/>
      </c>
      <c r="BK20" s="141" t="str">
        <f t="shared" si="7"/>
        <v/>
      </c>
      <c r="BL20" s="141" t="str">
        <f t="shared" si="8"/>
        <v xml:space="preserve"> 10,</v>
      </c>
      <c r="BM20" s="141" t="str">
        <f t="shared" si="9"/>
        <v/>
      </c>
      <c r="BN20" s="141" t="str">
        <f t="shared" si="10"/>
        <v/>
      </c>
      <c r="BO20" s="141" t="str">
        <f t="shared" si="11"/>
        <v/>
      </c>
      <c r="BP20" s="141" t="str">
        <f t="shared" si="12"/>
        <v/>
      </c>
      <c r="BQ20" s="141" t="str">
        <f t="shared" si="13"/>
        <v/>
      </c>
      <c r="BR20" s="141" t="str">
        <f t="shared" si="14"/>
        <v/>
      </c>
      <c r="BS20" s="141" t="str">
        <f t="shared" si="15"/>
        <v/>
      </c>
      <c r="BT20" s="141" t="str">
        <f t="shared" si="16"/>
        <v/>
      </c>
      <c r="BU20" s="141" t="str">
        <f t="shared" si="17"/>
        <v/>
      </c>
      <c r="BV20" s="141" t="str">
        <f t="shared" si="18"/>
        <v/>
      </c>
      <c r="BW20" s="141" t="str">
        <f t="shared" si="19"/>
        <v/>
      </c>
      <c r="BX20" s="141" t="str">
        <f t="shared" si="20"/>
        <v/>
      </c>
      <c r="BY20" s="141" t="str">
        <f t="shared" si="21"/>
        <v/>
      </c>
      <c r="BZ20" s="141" t="str">
        <f t="shared" si="22"/>
        <v/>
      </c>
      <c r="CA20" s="141" t="str">
        <f t="shared" si="23"/>
        <v/>
      </c>
      <c r="CB20" s="141" t="str">
        <f t="shared" si="24"/>
        <v/>
      </c>
      <c r="CC20" s="141" t="str">
        <f t="shared" si="25"/>
        <v/>
      </c>
      <c r="CD20" s="141" t="str">
        <f t="shared" si="26"/>
        <v/>
      </c>
      <c r="CE20" s="141" t="str">
        <f t="shared" si="27"/>
        <v/>
      </c>
      <c r="CF20" s="141" t="str">
        <f t="shared" si="28"/>
        <v/>
      </c>
      <c r="CG20" s="141" t="str">
        <f t="shared" si="29"/>
        <v/>
      </c>
      <c r="CH20" s="141" t="str">
        <f t="shared" si="30"/>
        <v/>
      </c>
      <c r="CI20" s="141" t="str">
        <f t="shared" si="31"/>
        <v/>
      </c>
      <c r="CJ20" s="141" t="str">
        <f t="shared" si="32"/>
        <v/>
      </c>
      <c r="CK20" s="141" t="str">
        <f t="shared" si="33"/>
        <v/>
      </c>
      <c r="CL20" s="141" t="str">
        <f t="shared" si="34"/>
        <v/>
      </c>
      <c r="CM20" s="141" t="str">
        <f t="shared" si="35"/>
        <v/>
      </c>
      <c r="CN20" s="141" t="str">
        <f t="shared" si="36"/>
        <v/>
      </c>
      <c r="CO20" s="141" t="str">
        <f t="shared" si="37"/>
        <v/>
      </c>
      <c r="CP20" s="141" t="str">
        <f t="shared" si="38"/>
        <v/>
      </c>
    </row>
    <row r="21" spans="1:94">
      <c r="A21" s="65">
        <v>9</v>
      </c>
      <c r="B21" s="66" t="str">
        <f>HLOOKUP($D$5,Nama2Siswa!$A$1:$W$46,A21+1,FALSE)</f>
        <v>FAKHRI ARIANTO</v>
      </c>
      <c r="C21" s="67" t="s">
        <v>860</v>
      </c>
      <c r="D21" s="68" t="s">
        <v>879</v>
      </c>
      <c r="E21" s="69" t="s">
        <v>894</v>
      </c>
      <c r="F21" s="69"/>
      <c r="G21" s="69"/>
      <c r="H21" s="69"/>
      <c r="I21" s="69"/>
      <c r="J21" s="69"/>
      <c r="K21" s="71"/>
      <c r="L21" s="116">
        <f t="shared" si="39"/>
        <v>1</v>
      </c>
      <c r="M21" s="117">
        <f t="shared" si="40"/>
        <v>1</v>
      </c>
      <c r="N21" s="117">
        <f t="shared" si="41"/>
        <v>1</v>
      </c>
      <c r="O21" s="117">
        <f t="shared" si="42"/>
        <v>1</v>
      </c>
      <c r="P21" s="118">
        <f t="shared" si="43"/>
        <v>0</v>
      </c>
      <c r="Q21" s="116">
        <f t="shared" si="44"/>
        <v>1</v>
      </c>
      <c r="R21" s="117">
        <f t="shared" si="45"/>
        <v>1</v>
      </c>
      <c r="S21" s="117">
        <f t="shared" si="46"/>
        <v>1</v>
      </c>
      <c r="T21" s="117">
        <f t="shared" si="47"/>
        <v>0</v>
      </c>
      <c r="U21" s="118">
        <f t="shared" si="48"/>
        <v>1</v>
      </c>
      <c r="V21" s="116">
        <f t="shared" si="49"/>
        <v>0</v>
      </c>
      <c r="W21" s="117">
        <f t="shared" si="50"/>
        <v>0</v>
      </c>
      <c r="X21" s="117">
        <f t="shared" si="51"/>
        <v>0</v>
      </c>
      <c r="Y21" s="117">
        <f t="shared" si="52"/>
        <v>0</v>
      </c>
      <c r="Z21" s="118">
        <f t="shared" si="53"/>
        <v>0</v>
      </c>
      <c r="AA21" s="116">
        <f t="shared" si="54"/>
        <v>0</v>
      </c>
      <c r="AB21" s="117">
        <f t="shared" si="55"/>
        <v>0</v>
      </c>
      <c r="AC21" s="117">
        <f t="shared" si="56"/>
        <v>0</v>
      </c>
      <c r="AD21" s="117">
        <f t="shared" si="57"/>
        <v>0</v>
      </c>
      <c r="AE21" s="118">
        <f t="shared" si="58"/>
        <v>0</v>
      </c>
      <c r="AF21" s="116">
        <f t="shared" si="59"/>
        <v>0</v>
      </c>
      <c r="AG21" s="117">
        <f t="shared" si="60"/>
        <v>0</v>
      </c>
      <c r="AH21" s="117">
        <f t="shared" si="61"/>
        <v>0</v>
      </c>
      <c r="AI21" s="117">
        <f t="shared" si="62"/>
        <v>0</v>
      </c>
      <c r="AJ21" s="118">
        <f t="shared" si="63"/>
        <v>0</v>
      </c>
      <c r="AK21" s="116">
        <f t="shared" si="64"/>
        <v>0</v>
      </c>
      <c r="AL21" s="117">
        <f t="shared" si="65"/>
        <v>0</v>
      </c>
      <c r="AM21" s="117">
        <f t="shared" si="66"/>
        <v>0</v>
      </c>
      <c r="AN21" s="117">
        <f t="shared" si="67"/>
        <v>0</v>
      </c>
      <c r="AO21" s="118">
        <f t="shared" si="68"/>
        <v>0</v>
      </c>
      <c r="AP21" s="116">
        <f t="shared" si="69"/>
        <v>0</v>
      </c>
      <c r="AQ21" s="117">
        <f t="shared" si="70"/>
        <v>0</v>
      </c>
      <c r="AR21" s="117">
        <f t="shared" si="71"/>
        <v>0</v>
      </c>
      <c r="AS21" s="117">
        <f t="shared" si="72"/>
        <v>0</v>
      </c>
      <c r="AT21" s="118">
        <f t="shared" si="73"/>
        <v>0</v>
      </c>
      <c r="AU21" s="116">
        <f t="shared" si="74"/>
        <v>0</v>
      </c>
      <c r="AV21" s="117">
        <f t="shared" si="75"/>
        <v>0</v>
      </c>
      <c r="AW21" s="117">
        <f t="shared" si="76"/>
        <v>0</v>
      </c>
      <c r="AX21" s="117">
        <f t="shared" si="77"/>
        <v>0</v>
      </c>
      <c r="AY21" s="72">
        <f t="shared" si="78"/>
        <v>0</v>
      </c>
      <c r="AZ21" s="65">
        <f t="shared" si="79"/>
        <v>8</v>
      </c>
      <c r="BA21" s="65">
        <f t="shared" si="80"/>
        <v>80</v>
      </c>
      <c r="BC21" s="141" t="str">
        <f t="shared" si="81"/>
        <v/>
      </c>
      <c r="BD21" s="141" t="str">
        <f t="shared" si="0"/>
        <v/>
      </c>
      <c r="BE21" s="141" t="str">
        <f t="shared" si="1"/>
        <v/>
      </c>
      <c r="BF21" s="141" t="str">
        <f t="shared" si="2"/>
        <v/>
      </c>
      <c r="BG21" s="141" t="str">
        <f t="shared" si="3"/>
        <v xml:space="preserve"> 5,</v>
      </c>
      <c r="BH21" s="141" t="str">
        <f t="shared" si="4"/>
        <v/>
      </c>
      <c r="BI21" s="141" t="str">
        <f t="shared" si="5"/>
        <v/>
      </c>
      <c r="BJ21" s="141" t="str">
        <f t="shared" si="6"/>
        <v/>
      </c>
      <c r="BK21" s="141" t="str">
        <f t="shared" si="7"/>
        <v xml:space="preserve"> 9,</v>
      </c>
      <c r="BL21" s="141" t="str">
        <f t="shared" si="8"/>
        <v/>
      </c>
      <c r="BM21" s="141" t="str">
        <f t="shared" si="9"/>
        <v/>
      </c>
      <c r="BN21" s="141" t="str">
        <f t="shared" si="10"/>
        <v/>
      </c>
      <c r="BO21" s="141" t="str">
        <f t="shared" si="11"/>
        <v/>
      </c>
      <c r="BP21" s="141" t="str">
        <f t="shared" si="12"/>
        <v/>
      </c>
      <c r="BQ21" s="141" t="str">
        <f t="shared" si="13"/>
        <v/>
      </c>
      <c r="BR21" s="141" t="str">
        <f t="shared" si="14"/>
        <v/>
      </c>
      <c r="BS21" s="141" t="str">
        <f t="shared" si="15"/>
        <v/>
      </c>
      <c r="BT21" s="141" t="str">
        <f t="shared" si="16"/>
        <v/>
      </c>
      <c r="BU21" s="141" t="str">
        <f t="shared" si="17"/>
        <v/>
      </c>
      <c r="BV21" s="141" t="str">
        <f t="shared" si="18"/>
        <v/>
      </c>
      <c r="BW21" s="141" t="str">
        <f t="shared" si="19"/>
        <v/>
      </c>
      <c r="BX21" s="141" t="str">
        <f t="shared" si="20"/>
        <v/>
      </c>
      <c r="BY21" s="141" t="str">
        <f t="shared" si="21"/>
        <v/>
      </c>
      <c r="BZ21" s="141" t="str">
        <f t="shared" si="22"/>
        <v/>
      </c>
      <c r="CA21" s="141" t="str">
        <f t="shared" si="23"/>
        <v/>
      </c>
      <c r="CB21" s="141" t="str">
        <f t="shared" si="24"/>
        <v/>
      </c>
      <c r="CC21" s="141" t="str">
        <f t="shared" si="25"/>
        <v/>
      </c>
      <c r="CD21" s="141" t="str">
        <f t="shared" si="26"/>
        <v/>
      </c>
      <c r="CE21" s="141" t="str">
        <f t="shared" si="27"/>
        <v/>
      </c>
      <c r="CF21" s="141" t="str">
        <f t="shared" si="28"/>
        <v/>
      </c>
      <c r="CG21" s="141" t="str">
        <f t="shared" si="29"/>
        <v/>
      </c>
      <c r="CH21" s="141" t="str">
        <f t="shared" si="30"/>
        <v/>
      </c>
      <c r="CI21" s="141" t="str">
        <f t="shared" si="31"/>
        <v/>
      </c>
      <c r="CJ21" s="141" t="str">
        <f t="shared" si="32"/>
        <v/>
      </c>
      <c r="CK21" s="141" t="str">
        <f t="shared" si="33"/>
        <v/>
      </c>
      <c r="CL21" s="141" t="str">
        <f t="shared" si="34"/>
        <v/>
      </c>
      <c r="CM21" s="141" t="str">
        <f t="shared" si="35"/>
        <v/>
      </c>
      <c r="CN21" s="141" t="str">
        <f t="shared" si="36"/>
        <v/>
      </c>
      <c r="CO21" s="141" t="str">
        <f t="shared" si="37"/>
        <v/>
      </c>
      <c r="CP21" s="141" t="str">
        <f t="shared" si="38"/>
        <v/>
      </c>
    </row>
    <row r="22" spans="1:94" ht="15" thickBot="1">
      <c r="A22" s="73">
        <v>10</v>
      </c>
      <c r="B22" s="74" t="str">
        <f>HLOOKUP($D$5,Nama2Siswa!$A$1:$W$46,A22+1,FALSE)</f>
        <v>FITRIANINGRUM</v>
      </c>
      <c r="C22" s="75" t="s">
        <v>863</v>
      </c>
      <c r="D22" s="76" t="s">
        <v>873</v>
      </c>
      <c r="E22" s="77" t="s">
        <v>887</v>
      </c>
      <c r="F22" s="77"/>
      <c r="G22" s="77"/>
      <c r="H22" s="77"/>
      <c r="I22" s="77"/>
      <c r="J22" s="77"/>
      <c r="K22" s="78"/>
      <c r="L22" s="119">
        <f t="shared" si="39"/>
        <v>1</v>
      </c>
      <c r="M22" s="120">
        <f t="shared" si="40"/>
        <v>1</v>
      </c>
      <c r="N22" s="120">
        <f t="shared" si="41"/>
        <v>0</v>
      </c>
      <c r="O22" s="120">
        <f t="shared" si="42"/>
        <v>1</v>
      </c>
      <c r="P22" s="121">
        <f t="shared" si="43"/>
        <v>0</v>
      </c>
      <c r="Q22" s="119">
        <f t="shared" si="44"/>
        <v>0</v>
      </c>
      <c r="R22" s="120">
        <f t="shared" si="45"/>
        <v>0</v>
      </c>
      <c r="S22" s="120">
        <f t="shared" si="46"/>
        <v>0</v>
      </c>
      <c r="T22" s="120">
        <f t="shared" si="47"/>
        <v>1</v>
      </c>
      <c r="U22" s="121">
        <f t="shared" si="48"/>
        <v>0</v>
      </c>
      <c r="V22" s="119">
        <f t="shared" si="49"/>
        <v>0</v>
      </c>
      <c r="W22" s="120">
        <f t="shared" si="50"/>
        <v>0</v>
      </c>
      <c r="X22" s="120">
        <f t="shared" si="51"/>
        <v>0</v>
      </c>
      <c r="Y22" s="120">
        <f t="shared" si="52"/>
        <v>0</v>
      </c>
      <c r="Z22" s="121">
        <f t="shared" si="53"/>
        <v>0</v>
      </c>
      <c r="AA22" s="119">
        <f t="shared" si="54"/>
        <v>0</v>
      </c>
      <c r="AB22" s="120">
        <f t="shared" si="55"/>
        <v>0</v>
      </c>
      <c r="AC22" s="120">
        <f t="shared" si="56"/>
        <v>0</v>
      </c>
      <c r="AD22" s="120">
        <f t="shared" si="57"/>
        <v>0</v>
      </c>
      <c r="AE22" s="121">
        <f t="shared" si="58"/>
        <v>0</v>
      </c>
      <c r="AF22" s="119">
        <f t="shared" si="59"/>
        <v>0</v>
      </c>
      <c r="AG22" s="120">
        <f t="shared" si="60"/>
        <v>0</v>
      </c>
      <c r="AH22" s="120">
        <f t="shared" si="61"/>
        <v>0</v>
      </c>
      <c r="AI22" s="120">
        <f t="shared" si="62"/>
        <v>0</v>
      </c>
      <c r="AJ22" s="121">
        <f t="shared" si="63"/>
        <v>0</v>
      </c>
      <c r="AK22" s="119">
        <f t="shared" si="64"/>
        <v>0</v>
      </c>
      <c r="AL22" s="120">
        <f t="shared" si="65"/>
        <v>0</v>
      </c>
      <c r="AM22" s="120">
        <f t="shared" si="66"/>
        <v>0</v>
      </c>
      <c r="AN22" s="120">
        <f t="shared" si="67"/>
        <v>0</v>
      </c>
      <c r="AO22" s="121">
        <f t="shared" si="68"/>
        <v>0</v>
      </c>
      <c r="AP22" s="119">
        <f t="shared" si="69"/>
        <v>0</v>
      </c>
      <c r="AQ22" s="120">
        <f t="shared" si="70"/>
        <v>0</v>
      </c>
      <c r="AR22" s="120">
        <f t="shared" si="71"/>
        <v>0</v>
      </c>
      <c r="AS22" s="120">
        <f t="shared" si="72"/>
        <v>0</v>
      </c>
      <c r="AT22" s="121">
        <f t="shared" si="73"/>
        <v>0</v>
      </c>
      <c r="AU22" s="119">
        <f t="shared" si="74"/>
        <v>0</v>
      </c>
      <c r="AV22" s="120">
        <f t="shared" si="75"/>
        <v>0</v>
      </c>
      <c r="AW22" s="120">
        <f t="shared" si="76"/>
        <v>0</v>
      </c>
      <c r="AX22" s="120">
        <f t="shared" si="77"/>
        <v>0</v>
      </c>
      <c r="AY22" s="79">
        <f t="shared" si="78"/>
        <v>0</v>
      </c>
      <c r="AZ22" s="73">
        <f t="shared" si="79"/>
        <v>4</v>
      </c>
      <c r="BA22" s="73">
        <f t="shared" si="80"/>
        <v>40</v>
      </c>
      <c r="BC22" s="141" t="str">
        <f t="shared" si="81"/>
        <v/>
      </c>
      <c r="BD22" s="141" t="str">
        <f t="shared" si="0"/>
        <v/>
      </c>
      <c r="BE22" s="141" t="str">
        <f t="shared" si="1"/>
        <v xml:space="preserve"> 3,</v>
      </c>
      <c r="BF22" s="141" t="str">
        <f t="shared" si="2"/>
        <v/>
      </c>
      <c r="BG22" s="141" t="str">
        <f t="shared" si="3"/>
        <v xml:space="preserve"> 5,</v>
      </c>
      <c r="BH22" s="141" t="str">
        <f t="shared" si="4"/>
        <v xml:space="preserve"> 6,</v>
      </c>
      <c r="BI22" s="141" t="str">
        <f t="shared" si="5"/>
        <v xml:space="preserve"> 7,</v>
      </c>
      <c r="BJ22" s="141" t="str">
        <f t="shared" si="6"/>
        <v xml:space="preserve"> 8,</v>
      </c>
      <c r="BK22" s="141" t="str">
        <f t="shared" si="7"/>
        <v/>
      </c>
      <c r="BL22" s="141" t="str">
        <f t="shared" si="8"/>
        <v xml:space="preserve"> 10,</v>
      </c>
      <c r="BM22" s="141" t="str">
        <f t="shared" si="9"/>
        <v/>
      </c>
      <c r="BN22" s="141" t="str">
        <f t="shared" si="10"/>
        <v/>
      </c>
      <c r="BO22" s="141" t="str">
        <f t="shared" si="11"/>
        <v/>
      </c>
      <c r="BP22" s="141" t="str">
        <f t="shared" si="12"/>
        <v/>
      </c>
      <c r="BQ22" s="141" t="str">
        <f t="shared" si="13"/>
        <v/>
      </c>
      <c r="BR22" s="141" t="str">
        <f t="shared" si="14"/>
        <v/>
      </c>
      <c r="BS22" s="141" t="str">
        <f t="shared" si="15"/>
        <v/>
      </c>
      <c r="BT22" s="141" t="str">
        <f t="shared" si="16"/>
        <v/>
      </c>
      <c r="BU22" s="141" t="str">
        <f t="shared" si="17"/>
        <v/>
      </c>
      <c r="BV22" s="141" t="str">
        <f t="shared" si="18"/>
        <v/>
      </c>
      <c r="BW22" s="141" t="str">
        <f t="shared" si="19"/>
        <v/>
      </c>
      <c r="BX22" s="141" t="str">
        <f t="shared" si="20"/>
        <v/>
      </c>
      <c r="BY22" s="141" t="str">
        <f t="shared" si="21"/>
        <v/>
      </c>
      <c r="BZ22" s="141" t="str">
        <f t="shared" si="22"/>
        <v/>
      </c>
      <c r="CA22" s="141" t="str">
        <f t="shared" si="23"/>
        <v/>
      </c>
      <c r="CB22" s="141" t="str">
        <f t="shared" si="24"/>
        <v/>
      </c>
      <c r="CC22" s="141" t="str">
        <f t="shared" si="25"/>
        <v/>
      </c>
      <c r="CD22" s="141" t="str">
        <f t="shared" si="26"/>
        <v/>
      </c>
      <c r="CE22" s="141" t="str">
        <f t="shared" si="27"/>
        <v/>
      </c>
      <c r="CF22" s="141" t="str">
        <f t="shared" si="28"/>
        <v/>
      </c>
      <c r="CG22" s="141" t="str">
        <f t="shared" si="29"/>
        <v/>
      </c>
      <c r="CH22" s="141" t="str">
        <f t="shared" si="30"/>
        <v/>
      </c>
      <c r="CI22" s="141" t="str">
        <f t="shared" si="31"/>
        <v/>
      </c>
      <c r="CJ22" s="141" t="str">
        <f t="shared" si="32"/>
        <v/>
      </c>
      <c r="CK22" s="141" t="str">
        <f t="shared" si="33"/>
        <v/>
      </c>
      <c r="CL22" s="141" t="str">
        <f t="shared" si="34"/>
        <v/>
      </c>
      <c r="CM22" s="141" t="str">
        <f t="shared" si="35"/>
        <v/>
      </c>
      <c r="CN22" s="141" t="str">
        <f t="shared" si="36"/>
        <v/>
      </c>
      <c r="CO22" s="141" t="str">
        <f t="shared" si="37"/>
        <v/>
      </c>
      <c r="CP22" s="141" t="str">
        <f t="shared" si="38"/>
        <v/>
      </c>
    </row>
    <row r="23" spans="1:94">
      <c r="A23" s="58">
        <v>11</v>
      </c>
      <c r="B23" s="59" t="str">
        <f>HLOOKUP($D$5,Nama2Siswa!$A$1:$W$46,A23+1,FALSE)</f>
        <v>HARIS SUNGKOWO</v>
      </c>
      <c r="C23" s="60" t="s">
        <v>860</v>
      </c>
      <c r="D23" s="61" t="s">
        <v>902</v>
      </c>
      <c r="E23" s="62" t="s">
        <v>876</v>
      </c>
      <c r="F23" s="62"/>
      <c r="G23" s="62"/>
      <c r="H23" s="62"/>
      <c r="I23" s="62"/>
      <c r="J23" s="62"/>
      <c r="K23" s="63"/>
      <c r="L23" s="113">
        <f t="shared" si="39"/>
        <v>1</v>
      </c>
      <c r="M23" s="114">
        <f t="shared" si="40"/>
        <v>1</v>
      </c>
      <c r="N23" s="114">
        <f t="shared" si="41"/>
        <v>1</v>
      </c>
      <c r="O23" s="114">
        <f t="shared" si="42"/>
        <v>0</v>
      </c>
      <c r="P23" s="115">
        <f t="shared" si="43"/>
        <v>0</v>
      </c>
      <c r="Q23" s="113">
        <f t="shared" si="44"/>
        <v>1</v>
      </c>
      <c r="R23" s="114">
        <f t="shared" si="45"/>
        <v>1</v>
      </c>
      <c r="S23" s="114">
        <f t="shared" si="46"/>
        <v>1</v>
      </c>
      <c r="T23" s="114">
        <f t="shared" si="47"/>
        <v>1</v>
      </c>
      <c r="U23" s="115">
        <f t="shared" si="48"/>
        <v>1</v>
      </c>
      <c r="V23" s="113">
        <f t="shared" si="49"/>
        <v>0</v>
      </c>
      <c r="W23" s="114">
        <f t="shared" si="50"/>
        <v>0</v>
      </c>
      <c r="X23" s="114">
        <f t="shared" si="51"/>
        <v>0</v>
      </c>
      <c r="Y23" s="114">
        <f t="shared" si="52"/>
        <v>0</v>
      </c>
      <c r="Z23" s="115">
        <f t="shared" si="53"/>
        <v>0</v>
      </c>
      <c r="AA23" s="113">
        <f t="shared" si="54"/>
        <v>0</v>
      </c>
      <c r="AB23" s="114">
        <f t="shared" si="55"/>
        <v>0</v>
      </c>
      <c r="AC23" s="114">
        <f t="shared" si="56"/>
        <v>0</v>
      </c>
      <c r="AD23" s="114">
        <f t="shared" si="57"/>
        <v>0</v>
      </c>
      <c r="AE23" s="115">
        <f t="shared" si="58"/>
        <v>0</v>
      </c>
      <c r="AF23" s="113">
        <f t="shared" si="59"/>
        <v>0</v>
      </c>
      <c r="AG23" s="114">
        <f t="shared" si="60"/>
        <v>0</v>
      </c>
      <c r="AH23" s="114">
        <f t="shared" si="61"/>
        <v>0</v>
      </c>
      <c r="AI23" s="114">
        <f t="shared" si="62"/>
        <v>0</v>
      </c>
      <c r="AJ23" s="115">
        <f t="shared" si="63"/>
        <v>0</v>
      </c>
      <c r="AK23" s="113">
        <f t="shared" si="64"/>
        <v>0</v>
      </c>
      <c r="AL23" s="114">
        <f t="shared" si="65"/>
        <v>0</v>
      </c>
      <c r="AM23" s="114">
        <f t="shared" si="66"/>
        <v>0</v>
      </c>
      <c r="AN23" s="114">
        <f t="shared" si="67"/>
        <v>0</v>
      </c>
      <c r="AO23" s="115">
        <f t="shared" si="68"/>
        <v>0</v>
      </c>
      <c r="AP23" s="113">
        <f t="shared" si="69"/>
        <v>0</v>
      </c>
      <c r="AQ23" s="114">
        <f t="shared" si="70"/>
        <v>0</v>
      </c>
      <c r="AR23" s="114">
        <f t="shared" si="71"/>
        <v>0</v>
      </c>
      <c r="AS23" s="114">
        <f t="shared" si="72"/>
        <v>0</v>
      </c>
      <c r="AT23" s="115">
        <f t="shared" si="73"/>
        <v>0</v>
      </c>
      <c r="AU23" s="113">
        <f t="shared" si="74"/>
        <v>0</v>
      </c>
      <c r="AV23" s="114">
        <f t="shared" si="75"/>
        <v>0</v>
      </c>
      <c r="AW23" s="114">
        <f t="shared" si="76"/>
        <v>0</v>
      </c>
      <c r="AX23" s="114">
        <f t="shared" si="77"/>
        <v>0</v>
      </c>
      <c r="AY23" s="64">
        <f t="shared" si="78"/>
        <v>0</v>
      </c>
      <c r="AZ23" s="58">
        <f t="shared" si="79"/>
        <v>8</v>
      </c>
      <c r="BA23" s="58">
        <f t="shared" si="80"/>
        <v>80</v>
      </c>
      <c r="BC23" s="141" t="str">
        <f t="shared" si="81"/>
        <v/>
      </c>
      <c r="BD23" s="141" t="str">
        <f t="shared" si="0"/>
        <v/>
      </c>
      <c r="BE23" s="141" t="str">
        <f t="shared" si="1"/>
        <v/>
      </c>
      <c r="BF23" s="141" t="str">
        <f t="shared" si="2"/>
        <v xml:space="preserve"> 4,</v>
      </c>
      <c r="BG23" s="141" t="str">
        <f t="shared" si="3"/>
        <v xml:space="preserve"> 5,</v>
      </c>
      <c r="BH23" s="141" t="str">
        <f t="shared" si="4"/>
        <v/>
      </c>
      <c r="BI23" s="141" t="str">
        <f t="shared" si="5"/>
        <v/>
      </c>
      <c r="BJ23" s="141" t="str">
        <f t="shared" si="6"/>
        <v/>
      </c>
      <c r="BK23" s="141" t="str">
        <f t="shared" si="7"/>
        <v/>
      </c>
      <c r="BL23" s="141" t="str">
        <f t="shared" si="8"/>
        <v/>
      </c>
      <c r="BM23" s="141" t="str">
        <f t="shared" si="9"/>
        <v/>
      </c>
      <c r="BN23" s="141" t="str">
        <f t="shared" si="10"/>
        <v/>
      </c>
      <c r="BO23" s="141" t="str">
        <f t="shared" si="11"/>
        <v/>
      </c>
      <c r="BP23" s="141" t="str">
        <f t="shared" si="12"/>
        <v/>
      </c>
      <c r="BQ23" s="141" t="str">
        <f t="shared" si="13"/>
        <v/>
      </c>
      <c r="BR23" s="141" t="str">
        <f t="shared" si="14"/>
        <v/>
      </c>
      <c r="BS23" s="141" t="str">
        <f t="shared" si="15"/>
        <v/>
      </c>
      <c r="BT23" s="141" t="str">
        <f t="shared" si="16"/>
        <v/>
      </c>
      <c r="BU23" s="141" t="str">
        <f t="shared" si="17"/>
        <v/>
      </c>
      <c r="BV23" s="141" t="str">
        <f t="shared" si="18"/>
        <v/>
      </c>
      <c r="BW23" s="141" t="str">
        <f t="shared" si="19"/>
        <v/>
      </c>
      <c r="BX23" s="141" t="str">
        <f t="shared" si="20"/>
        <v/>
      </c>
      <c r="BY23" s="141" t="str">
        <f t="shared" si="21"/>
        <v/>
      </c>
      <c r="BZ23" s="141" t="str">
        <f t="shared" si="22"/>
        <v/>
      </c>
      <c r="CA23" s="141" t="str">
        <f t="shared" si="23"/>
        <v/>
      </c>
      <c r="CB23" s="141" t="str">
        <f t="shared" si="24"/>
        <v/>
      </c>
      <c r="CC23" s="141" t="str">
        <f t="shared" si="25"/>
        <v/>
      </c>
      <c r="CD23" s="141" t="str">
        <f t="shared" si="26"/>
        <v/>
      </c>
      <c r="CE23" s="141" t="str">
        <f t="shared" si="27"/>
        <v/>
      </c>
      <c r="CF23" s="141" t="str">
        <f t="shared" si="28"/>
        <v/>
      </c>
      <c r="CG23" s="141" t="str">
        <f t="shared" si="29"/>
        <v/>
      </c>
      <c r="CH23" s="141" t="str">
        <f t="shared" si="30"/>
        <v/>
      </c>
      <c r="CI23" s="141" t="str">
        <f t="shared" si="31"/>
        <v/>
      </c>
      <c r="CJ23" s="141" t="str">
        <f t="shared" si="32"/>
        <v/>
      </c>
      <c r="CK23" s="141" t="str">
        <f t="shared" si="33"/>
        <v/>
      </c>
      <c r="CL23" s="141" t="str">
        <f t="shared" si="34"/>
        <v/>
      </c>
      <c r="CM23" s="141" t="str">
        <f t="shared" si="35"/>
        <v/>
      </c>
      <c r="CN23" s="141" t="str">
        <f t="shared" si="36"/>
        <v/>
      </c>
      <c r="CO23" s="141" t="str">
        <f t="shared" si="37"/>
        <v/>
      </c>
      <c r="CP23" s="141" t="str">
        <f t="shared" si="38"/>
        <v/>
      </c>
    </row>
    <row r="24" spans="1:94">
      <c r="A24" s="65">
        <v>12</v>
      </c>
      <c r="B24" s="66" t="str">
        <f>HLOOKUP($D$5,Nama2Siswa!$A$1:$W$46,A24+1,FALSE)</f>
        <v>IDA NURYANI</v>
      </c>
      <c r="C24" s="67" t="s">
        <v>863</v>
      </c>
      <c r="D24" s="68" t="s">
        <v>885</v>
      </c>
      <c r="E24" s="69" t="s">
        <v>886</v>
      </c>
      <c r="F24" s="69"/>
      <c r="G24" s="69"/>
      <c r="H24" s="69"/>
      <c r="I24" s="69"/>
      <c r="J24" s="69"/>
      <c r="K24" s="71"/>
      <c r="L24" s="116">
        <f t="shared" si="39"/>
        <v>1</v>
      </c>
      <c r="M24" s="117">
        <f t="shared" si="40"/>
        <v>1</v>
      </c>
      <c r="N24" s="117">
        <f t="shared" si="41"/>
        <v>0</v>
      </c>
      <c r="O24" s="117">
        <f t="shared" si="42"/>
        <v>1</v>
      </c>
      <c r="P24" s="118">
        <f t="shared" si="43"/>
        <v>1</v>
      </c>
      <c r="Q24" s="116">
        <f t="shared" si="44"/>
        <v>1</v>
      </c>
      <c r="R24" s="117">
        <f t="shared" si="45"/>
        <v>1</v>
      </c>
      <c r="S24" s="117">
        <f t="shared" si="46"/>
        <v>0</v>
      </c>
      <c r="T24" s="117">
        <f t="shared" si="47"/>
        <v>1</v>
      </c>
      <c r="U24" s="118">
        <f t="shared" si="48"/>
        <v>1</v>
      </c>
      <c r="V24" s="116">
        <f t="shared" si="49"/>
        <v>0</v>
      </c>
      <c r="W24" s="117">
        <f t="shared" si="50"/>
        <v>0</v>
      </c>
      <c r="X24" s="117">
        <f t="shared" si="51"/>
        <v>0</v>
      </c>
      <c r="Y24" s="117">
        <f t="shared" si="52"/>
        <v>0</v>
      </c>
      <c r="Z24" s="118">
        <f t="shared" si="53"/>
        <v>0</v>
      </c>
      <c r="AA24" s="116">
        <f t="shared" si="54"/>
        <v>0</v>
      </c>
      <c r="AB24" s="117">
        <f t="shared" si="55"/>
        <v>0</v>
      </c>
      <c r="AC24" s="117">
        <f t="shared" si="56"/>
        <v>0</v>
      </c>
      <c r="AD24" s="117">
        <f t="shared" si="57"/>
        <v>0</v>
      </c>
      <c r="AE24" s="118">
        <f t="shared" si="58"/>
        <v>0</v>
      </c>
      <c r="AF24" s="116">
        <f t="shared" si="59"/>
        <v>0</v>
      </c>
      <c r="AG24" s="117">
        <f t="shared" si="60"/>
        <v>0</v>
      </c>
      <c r="AH24" s="117">
        <f t="shared" si="61"/>
        <v>0</v>
      </c>
      <c r="AI24" s="117">
        <f t="shared" si="62"/>
        <v>0</v>
      </c>
      <c r="AJ24" s="118">
        <f t="shared" si="63"/>
        <v>0</v>
      </c>
      <c r="AK24" s="116">
        <f t="shared" si="64"/>
        <v>0</v>
      </c>
      <c r="AL24" s="117">
        <f t="shared" si="65"/>
        <v>0</v>
      </c>
      <c r="AM24" s="117">
        <f t="shared" si="66"/>
        <v>0</v>
      </c>
      <c r="AN24" s="117">
        <f t="shared" si="67"/>
        <v>0</v>
      </c>
      <c r="AO24" s="118">
        <f t="shared" si="68"/>
        <v>0</v>
      </c>
      <c r="AP24" s="116">
        <f t="shared" si="69"/>
        <v>0</v>
      </c>
      <c r="AQ24" s="117">
        <f t="shared" si="70"/>
        <v>0</v>
      </c>
      <c r="AR24" s="117">
        <f t="shared" si="71"/>
        <v>0</v>
      </c>
      <c r="AS24" s="117">
        <f t="shared" si="72"/>
        <v>0</v>
      </c>
      <c r="AT24" s="118">
        <f t="shared" si="73"/>
        <v>0</v>
      </c>
      <c r="AU24" s="116">
        <f t="shared" si="74"/>
        <v>0</v>
      </c>
      <c r="AV24" s="117">
        <f t="shared" si="75"/>
        <v>0</v>
      </c>
      <c r="AW24" s="117">
        <f t="shared" si="76"/>
        <v>0</v>
      </c>
      <c r="AX24" s="117">
        <f t="shared" si="77"/>
        <v>0</v>
      </c>
      <c r="AY24" s="72">
        <f t="shared" si="78"/>
        <v>0</v>
      </c>
      <c r="AZ24" s="65">
        <f t="shared" si="79"/>
        <v>8</v>
      </c>
      <c r="BA24" s="65">
        <f t="shared" si="80"/>
        <v>80</v>
      </c>
      <c r="BC24" s="141" t="str">
        <f t="shared" si="81"/>
        <v/>
      </c>
      <c r="BD24" s="141" t="str">
        <f t="shared" si="0"/>
        <v/>
      </c>
      <c r="BE24" s="141" t="str">
        <f t="shared" si="1"/>
        <v xml:space="preserve"> 3,</v>
      </c>
      <c r="BF24" s="141" t="str">
        <f t="shared" si="2"/>
        <v/>
      </c>
      <c r="BG24" s="141" t="str">
        <f t="shared" si="3"/>
        <v/>
      </c>
      <c r="BH24" s="141" t="str">
        <f t="shared" si="4"/>
        <v/>
      </c>
      <c r="BI24" s="141" t="str">
        <f t="shared" si="5"/>
        <v/>
      </c>
      <c r="BJ24" s="141" t="str">
        <f t="shared" si="6"/>
        <v xml:space="preserve"> 8,</v>
      </c>
      <c r="BK24" s="141" t="str">
        <f t="shared" si="7"/>
        <v/>
      </c>
      <c r="BL24" s="141" t="str">
        <f t="shared" si="8"/>
        <v/>
      </c>
      <c r="BM24" s="141" t="str">
        <f t="shared" si="9"/>
        <v/>
      </c>
      <c r="BN24" s="141" t="str">
        <f t="shared" si="10"/>
        <v/>
      </c>
      <c r="BO24" s="141" t="str">
        <f t="shared" si="11"/>
        <v/>
      </c>
      <c r="BP24" s="141" t="str">
        <f t="shared" si="12"/>
        <v/>
      </c>
      <c r="BQ24" s="141" t="str">
        <f t="shared" si="13"/>
        <v/>
      </c>
      <c r="BR24" s="141" t="str">
        <f t="shared" si="14"/>
        <v/>
      </c>
      <c r="BS24" s="141" t="str">
        <f t="shared" si="15"/>
        <v/>
      </c>
      <c r="BT24" s="141" t="str">
        <f t="shared" si="16"/>
        <v/>
      </c>
      <c r="BU24" s="141" t="str">
        <f t="shared" si="17"/>
        <v/>
      </c>
      <c r="BV24" s="141" t="str">
        <f t="shared" si="18"/>
        <v/>
      </c>
      <c r="BW24" s="141" t="str">
        <f t="shared" si="19"/>
        <v/>
      </c>
      <c r="BX24" s="141" t="str">
        <f t="shared" si="20"/>
        <v/>
      </c>
      <c r="BY24" s="141" t="str">
        <f t="shared" si="21"/>
        <v/>
      </c>
      <c r="BZ24" s="141" t="str">
        <f t="shared" si="22"/>
        <v/>
      </c>
      <c r="CA24" s="141" t="str">
        <f t="shared" si="23"/>
        <v/>
      </c>
      <c r="CB24" s="141" t="str">
        <f t="shared" si="24"/>
        <v/>
      </c>
      <c r="CC24" s="141" t="str">
        <f t="shared" si="25"/>
        <v/>
      </c>
      <c r="CD24" s="141" t="str">
        <f t="shared" si="26"/>
        <v/>
      </c>
      <c r="CE24" s="141" t="str">
        <f t="shared" si="27"/>
        <v/>
      </c>
      <c r="CF24" s="141" t="str">
        <f t="shared" si="28"/>
        <v/>
      </c>
      <c r="CG24" s="141" t="str">
        <f t="shared" si="29"/>
        <v/>
      </c>
      <c r="CH24" s="141" t="str">
        <f t="shared" si="30"/>
        <v/>
      </c>
      <c r="CI24" s="141" t="str">
        <f t="shared" si="31"/>
        <v/>
      </c>
      <c r="CJ24" s="141" t="str">
        <f t="shared" si="32"/>
        <v/>
      </c>
      <c r="CK24" s="141" t="str">
        <f t="shared" si="33"/>
        <v/>
      </c>
      <c r="CL24" s="141" t="str">
        <f t="shared" si="34"/>
        <v/>
      </c>
      <c r="CM24" s="141" t="str">
        <f t="shared" si="35"/>
        <v/>
      </c>
      <c r="CN24" s="141" t="str">
        <f t="shared" si="36"/>
        <v/>
      </c>
      <c r="CO24" s="141" t="str">
        <f t="shared" si="37"/>
        <v/>
      </c>
      <c r="CP24" s="141" t="str">
        <f t="shared" si="38"/>
        <v/>
      </c>
    </row>
    <row r="25" spans="1:94">
      <c r="A25" s="65">
        <v>13</v>
      </c>
      <c r="B25" s="66" t="str">
        <f>HLOOKUP($D$5,Nama2Siswa!$A$1:$W$46,A25+1,FALSE)</f>
        <v>ILHAM SUJUD ROMADLON</v>
      </c>
      <c r="C25" s="67" t="s">
        <v>860</v>
      </c>
      <c r="D25" s="68" t="s">
        <v>866</v>
      </c>
      <c r="E25" s="69" t="s">
        <v>897</v>
      </c>
      <c r="F25" s="69"/>
      <c r="G25" s="69"/>
      <c r="H25" s="69"/>
      <c r="I25" s="69"/>
      <c r="J25" s="69"/>
      <c r="K25" s="71"/>
      <c r="L25" s="116">
        <f t="shared" si="39"/>
        <v>1</v>
      </c>
      <c r="M25" s="117">
        <f t="shared" si="40"/>
        <v>1</v>
      </c>
      <c r="N25" s="117">
        <f t="shared" si="41"/>
        <v>1</v>
      </c>
      <c r="O25" s="117">
        <f t="shared" si="42"/>
        <v>1</v>
      </c>
      <c r="P25" s="118">
        <f t="shared" si="43"/>
        <v>1</v>
      </c>
      <c r="Q25" s="116">
        <f t="shared" si="44"/>
        <v>1</v>
      </c>
      <c r="R25" s="117">
        <f t="shared" si="45"/>
        <v>0</v>
      </c>
      <c r="S25" s="117">
        <f t="shared" si="46"/>
        <v>1</v>
      </c>
      <c r="T25" s="117">
        <f t="shared" si="47"/>
        <v>0</v>
      </c>
      <c r="U25" s="118">
        <f t="shared" si="48"/>
        <v>0</v>
      </c>
      <c r="V25" s="116">
        <f t="shared" si="49"/>
        <v>0</v>
      </c>
      <c r="W25" s="117">
        <f t="shared" si="50"/>
        <v>0</v>
      </c>
      <c r="X25" s="117">
        <f t="shared" si="51"/>
        <v>0</v>
      </c>
      <c r="Y25" s="117">
        <f t="shared" si="52"/>
        <v>0</v>
      </c>
      <c r="Z25" s="118">
        <f t="shared" si="53"/>
        <v>0</v>
      </c>
      <c r="AA25" s="116">
        <f t="shared" si="54"/>
        <v>0</v>
      </c>
      <c r="AB25" s="117">
        <f t="shared" si="55"/>
        <v>0</v>
      </c>
      <c r="AC25" s="117">
        <f t="shared" si="56"/>
        <v>0</v>
      </c>
      <c r="AD25" s="117">
        <f t="shared" si="57"/>
        <v>0</v>
      </c>
      <c r="AE25" s="118">
        <f t="shared" si="58"/>
        <v>0</v>
      </c>
      <c r="AF25" s="116">
        <f t="shared" si="59"/>
        <v>0</v>
      </c>
      <c r="AG25" s="117">
        <f t="shared" si="60"/>
        <v>0</v>
      </c>
      <c r="AH25" s="117">
        <f t="shared" si="61"/>
        <v>0</v>
      </c>
      <c r="AI25" s="117">
        <f t="shared" si="62"/>
        <v>0</v>
      </c>
      <c r="AJ25" s="118">
        <f t="shared" si="63"/>
        <v>0</v>
      </c>
      <c r="AK25" s="116">
        <f t="shared" si="64"/>
        <v>0</v>
      </c>
      <c r="AL25" s="117">
        <f t="shared" si="65"/>
        <v>0</v>
      </c>
      <c r="AM25" s="117">
        <f t="shared" si="66"/>
        <v>0</v>
      </c>
      <c r="AN25" s="117">
        <f t="shared" si="67"/>
        <v>0</v>
      </c>
      <c r="AO25" s="118">
        <f t="shared" si="68"/>
        <v>0</v>
      </c>
      <c r="AP25" s="116">
        <f t="shared" si="69"/>
        <v>0</v>
      </c>
      <c r="AQ25" s="117">
        <f t="shared" si="70"/>
        <v>0</v>
      </c>
      <c r="AR25" s="117">
        <f t="shared" si="71"/>
        <v>0</v>
      </c>
      <c r="AS25" s="117">
        <f t="shared" si="72"/>
        <v>0</v>
      </c>
      <c r="AT25" s="118">
        <f t="shared" si="73"/>
        <v>0</v>
      </c>
      <c r="AU25" s="116">
        <f t="shared" si="74"/>
        <v>0</v>
      </c>
      <c r="AV25" s="117">
        <f t="shared" si="75"/>
        <v>0</v>
      </c>
      <c r="AW25" s="117">
        <f t="shared" si="76"/>
        <v>0</v>
      </c>
      <c r="AX25" s="117">
        <f t="shared" si="77"/>
        <v>0</v>
      </c>
      <c r="AY25" s="72">
        <f t="shared" si="78"/>
        <v>0</v>
      </c>
      <c r="AZ25" s="65">
        <f t="shared" si="79"/>
        <v>7</v>
      </c>
      <c r="BA25" s="65">
        <f t="shared" si="80"/>
        <v>70</v>
      </c>
      <c r="BC25" s="141" t="str">
        <f t="shared" si="81"/>
        <v/>
      </c>
      <c r="BD25" s="141" t="str">
        <f t="shared" si="0"/>
        <v/>
      </c>
      <c r="BE25" s="141" t="str">
        <f t="shared" si="1"/>
        <v/>
      </c>
      <c r="BF25" s="141" t="str">
        <f t="shared" si="2"/>
        <v/>
      </c>
      <c r="BG25" s="141" t="str">
        <f t="shared" si="3"/>
        <v/>
      </c>
      <c r="BH25" s="141" t="str">
        <f t="shared" si="4"/>
        <v/>
      </c>
      <c r="BI25" s="141" t="str">
        <f t="shared" si="5"/>
        <v xml:space="preserve"> 7,</v>
      </c>
      <c r="BJ25" s="141" t="str">
        <f t="shared" si="6"/>
        <v/>
      </c>
      <c r="BK25" s="141" t="str">
        <f t="shared" si="7"/>
        <v xml:space="preserve"> 9,</v>
      </c>
      <c r="BL25" s="141" t="str">
        <f t="shared" si="8"/>
        <v xml:space="preserve"> 10,</v>
      </c>
      <c r="BM25" s="141" t="str">
        <f t="shared" si="9"/>
        <v/>
      </c>
      <c r="BN25" s="141" t="str">
        <f t="shared" si="10"/>
        <v/>
      </c>
      <c r="BO25" s="141" t="str">
        <f t="shared" si="11"/>
        <v/>
      </c>
      <c r="BP25" s="141" t="str">
        <f t="shared" si="12"/>
        <v/>
      </c>
      <c r="BQ25" s="141" t="str">
        <f t="shared" si="13"/>
        <v/>
      </c>
      <c r="BR25" s="141" t="str">
        <f t="shared" si="14"/>
        <v/>
      </c>
      <c r="BS25" s="141" t="str">
        <f t="shared" si="15"/>
        <v/>
      </c>
      <c r="BT25" s="141" t="str">
        <f t="shared" si="16"/>
        <v/>
      </c>
      <c r="BU25" s="141" t="str">
        <f t="shared" si="17"/>
        <v/>
      </c>
      <c r="BV25" s="141" t="str">
        <f t="shared" si="18"/>
        <v/>
      </c>
      <c r="BW25" s="141" t="str">
        <f t="shared" si="19"/>
        <v/>
      </c>
      <c r="BX25" s="141" t="str">
        <f t="shared" si="20"/>
        <v/>
      </c>
      <c r="BY25" s="141" t="str">
        <f t="shared" si="21"/>
        <v/>
      </c>
      <c r="BZ25" s="141" t="str">
        <f t="shared" si="22"/>
        <v/>
      </c>
      <c r="CA25" s="141" t="str">
        <f t="shared" si="23"/>
        <v/>
      </c>
      <c r="CB25" s="141" t="str">
        <f t="shared" si="24"/>
        <v/>
      </c>
      <c r="CC25" s="141" t="str">
        <f t="shared" si="25"/>
        <v/>
      </c>
      <c r="CD25" s="141" t="str">
        <f t="shared" si="26"/>
        <v/>
      </c>
      <c r="CE25" s="141" t="str">
        <f t="shared" si="27"/>
        <v/>
      </c>
      <c r="CF25" s="141" t="str">
        <f t="shared" si="28"/>
        <v/>
      </c>
      <c r="CG25" s="141" t="str">
        <f t="shared" si="29"/>
        <v/>
      </c>
      <c r="CH25" s="141" t="str">
        <f t="shared" si="30"/>
        <v/>
      </c>
      <c r="CI25" s="141" t="str">
        <f t="shared" si="31"/>
        <v/>
      </c>
      <c r="CJ25" s="141" t="str">
        <f t="shared" si="32"/>
        <v/>
      </c>
      <c r="CK25" s="141" t="str">
        <f t="shared" si="33"/>
        <v/>
      </c>
      <c r="CL25" s="141" t="str">
        <f t="shared" si="34"/>
        <v/>
      </c>
      <c r="CM25" s="141" t="str">
        <f t="shared" si="35"/>
        <v/>
      </c>
      <c r="CN25" s="141" t="str">
        <f t="shared" si="36"/>
        <v/>
      </c>
      <c r="CO25" s="141" t="str">
        <f t="shared" si="37"/>
        <v/>
      </c>
      <c r="CP25" s="141" t="str">
        <f t="shared" si="38"/>
        <v/>
      </c>
    </row>
    <row r="26" spans="1:94">
      <c r="A26" s="65">
        <v>14</v>
      </c>
      <c r="B26" s="66" t="str">
        <f>HLOOKUP($D$5,Nama2Siswa!$A$1:$W$46,A26+1,FALSE)</f>
        <v>IMAH SETIOWATI</v>
      </c>
      <c r="C26" s="67" t="s">
        <v>860</v>
      </c>
      <c r="D26" s="68" t="s">
        <v>866</v>
      </c>
      <c r="E26" s="69" t="s">
        <v>871</v>
      </c>
      <c r="F26" s="69"/>
      <c r="G26" s="69"/>
      <c r="H26" s="69"/>
      <c r="I26" s="69"/>
      <c r="J26" s="69"/>
      <c r="K26" s="71"/>
      <c r="L26" s="116">
        <f t="shared" si="39"/>
        <v>1</v>
      </c>
      <c r="M26" s="117">
        <f t="shared" si="40"/>
        <v>1</v>
      </c>
      <c r="N26" s="117">
        <f t="shared" si="41"/>
        <v>1</v>
      </c>
      <c r="O26" s="117">
        <f t="shared" si="42"/>
        <v>1</v>
      </c>
      <c r="P26" s="118">
        <f t="shared" si="43"/>
        <v>1</v>
      </c>
      <c r="Q26" s="116">
        <f t="shared" si="44"/>
        <v>0</v>
      </c>
      <c r="R26" s="117">
        <f t="shared" si="45"/>
        <v>0</v>
      </c>
      <c r="S26" s="117">
        <f t="shared" si="46"/>
        <v>0</v>
      </c>
      <c r="T26" s="117">
        <f t="shared" si="47"/>
        <v>0</v>
      </c>
      <c r="U26" s="118">
        <f t="shared" si="48"/>
        <v>0</v>
      </c>
      <c r="V26" s="116">
        <f t="shared" si="49"/>
        <v>0</v>
      </c>
      <c r="W26" s="117">
        <f t="shared" si="50"/>
        <v>0</v>
      </c>
      <c r="X26" s="117">
        <f t="shared" si="51"/>
        <v>0</v>
      </c>
      <c r="Y26" s="117">
        <f t="shared" si="52"/>
        <v>0</v>
      </c>
      <c r="Z26" s="118">
        <f t="shared" si="53"/>
        <v>0</v>
      </c>
      <c r="AA26" s="116">
        <f t="shared" si="54"/>
        <v>0</v>
      </c>
      <c r="AB26" s="117">
        <f t="shared" si="55"/>
        <v>0</v>
      </c>
      <c r="AC26" s="117">
        <f t="shared" si="56"/>
        <v>0</v>
      </c>
      <c r="AD26" s="117">
        <f t="shared" si="57"/>
        <v>0</v>
      </c>
      <c r="AE26" s="118">
        <f t="shared" si="58"/>
        <v>0</v>
      </c>
      <c r="AF26" s="116">
        <f t="shared" si="59"/>
        <v>0</v>
      </c>
      <c r="AG26" s="117">
        <f t="shared" si="60"/>
        <v>0</v>
      </c>
      <c r="AH26" s="117">
        <f t="shared" si="61"/>
        <v>0</v>
      </c>
      <c r="AI26" s="117">
        <f t="shared" si="62"/>
        <v>0</v>
      </c>
      <c r="AJ26" s="118">
        <f t="shared" si="63"/>
        <v>0</v>
      </c>
      <c r="AK26" s="116">
        <f t="shared" si="64"/>
        <v>0</v>
      </c>
      <c r="AL26" s="117">
        <f t="shared" si="65"/>
        <v>0</v>
      </c>
      <c r="AM26" s="117">
        <f t="shared" si="66"/>
        <v>0</v>
      </c>
      <c r="AN26" s="117">
        <f t="shared" si="67"/>
        <v>0</v>
      </c>
      <c r="AO26" s="118">
        <f t="shared" si="68"/>
        <v>0</v>
      </c>
      <c r="AP26" s="116">
        <f t="shared" si="69"/>
        <v>0</v>
      </c>
      <c r="AQ26" s="117">
        <f t="shared" si="70"/>
        <v>0</v>
      </c>
      <c r="AR26" s="117">
        <f t="shared" si="71"/>
        <v>0</v>
      </c>
      <c r="AS26" s="117">
        <f t="shared" si="72"/>
        <v>0</v>
      </c>
      <c r="AT26" s="118">
        <f t="shared" si="73"/>
        <v>0</v>
      </c>
      <c r="AU26" s="116">
        <f t="shared" si="74"/>
        <v>0</v>
      </c>
      <c r="AV26" s="117">
        <f t="shared" si="75"/>
        <v>0</v>
      </c>
      <c r="AW26" s="117">
        <f t="shared" si="76"/>
        <v>0</v>
      </c>
      <c r="AX26" s="117">
        <f t="shared" si="77"/>
        <v>0</v>
      </c>
      <c r="AY26" s="72">
        <f t="shared" si="78"/>
        <v>0</v>
      </c>
      <c r="AZ26" s="65">
        <f t="shared" si="79"/>
        <v>5</v>
      </c>
      <c r="BA26" s="65">
        <f t="shared" si="80"/>
        <v>50</v>
      </c>
      <c r="BC26" s="141" t="str">
        <f t="shared" si="81"/>
        <v/>
      </c>
      <c r="BD26" s="141" t="str">
        <f t="shared" si="0"/>
        <v/>
      </c>
      <c r="BE26" s="141" t="str">
        <f t="shared" si="1"/>
        <v/>
      </c>
      <c r="BF26" s="141" t="str">
        <f t="shared" si="2"/>
        <v/>
      </c>
      <c r="BG26" s="141" t="str">
        <f t="shared" si="3"/>
        <v/>
      </c>
      <c r="BH26" s="141" t="str">
        <f t="shared" si="4"/>
        <v xml:space="preserve"> 6,</v>
      </c>
      <c r="BI26" s="141" t="str">
        <f t="shared" si="5"/>
        <v xml:space="preserve"> 7,</v>
      </c>
      <c r="BJ26" s="141" t="str">
        <f t="shared" si="6"/>
        <v xml:space="preserve"> 8,</v>
      </c>
      <c r="BK26" s="141" t="str">
        <f t="shared" si="7"/>
        <v xml:space="preserve"> 9,</v>
      </c>
      <c r="BL26" s="141" t="str">
        <f t="shared" si="8"/>
        <v xml:space="preserve"> 10,</v>
      </c>
      <c r="BM26" s="141" t="str">
        <f t="shared" si="9"/>
        <v/>
      </c>
      <c r="BN26" s="141" t="str">
        <f t="shared" si="10"/>
        <v/>
      </c>
      <c r="BO26" s="141" t="str">
        <f t="shared" si="11"/>
        <v/>
      </c>
      <c r="BP26" s="141" t="str">
        <f t="shared" si="12"/>
        <v/>
      </c>
      <c r="BQ26" s="141" t="str">
        <f t="shared" si="13"/>
        <v/>
      </c>
      <c r="BR26" s="141" t="str">
        <f t="shared" si="14"/>
        <v/>
      </c>
      <c r="BS26" s="141" t="str">
        <f t="shared" si="15"/>
        <v/>
      </c>
      <c r="BT26" s="141" t="str">
        <f t="shared" si="16"/>
        <v/>
      </c>
      <c r="BU26" s="141" t="str">
        <f t="shared" si="17"/>
        <v/>
      </c>
      <c r="BV26" s="141" t="str">
        <f t="shared" si="18"/>
        <v/>
      </c>
      <c r="BW26" s="141" t="str">
        <f t="shared" si="19"/>
        <v/>
      </c>
      <c r="BX26" s="141" t="str">
        <f t="shared" si="20"/>
        <v/>
      </c>
      <c r="BY26" s="141" t="str">
        <f t="shared" si="21"/>
        <v/>
      </c>
      <c r="BZ26" s="141" t="str">
        <f t="shared" si="22"/>
        <v/>
      </c>
      <c r="CA26" s="141" t="str">
        <f t="shared" si="23"/>
        <v/>
      </c>
      <c r="CB26" s="141" t="str">
        <f t="shared" si="24"/>
        <v/>
      </c>
      <c r="CC26" s="141" t="str">
        <f t="shared" si="25"/>
        <v/>
      </c>
      <c r="CD26" s="141" t="str">
        <f t="shared" si="26"/>
        <v/>
      </c>
      <c r="CE26" s="141" t="str">
        <f t="shared" si="27"/>
        <v/>
      </c>
      <c r="CF26" s="141" t="str">
        <f t="shared" si="28"/>
        <v/>
      </c>
      <c r="CG26" s="141" t="str">
        <f t="shared" si="29"/>
        <v/>
      </c>
      <c r="CH26" s="141" t="str">
        <f t="shared" si="30"/>
        <v/>
      </c>
      <c r="CI26" s="141" t="str">
        <f t="shared" si="31"/>
        <v/>
      </c>
      <c r="CJ26" s="141" t="str">
        <f t="shared" si="32"/>
        <v/>
      </c>
      <c r="CK26" s="141" t="str">
        <f t="shared" si="33"/>
        <v/>
      </c>
      <c r="CL26" s="141" t="str">
        <f t="shared" si="34"/>
        <v/>
      </c>
      <c r="CM26" s="141" t="str">
        <f t="shared" si="35"/>
        <v/>
      </c>
      <c r="CN26" s="141" t="str">
        <f t="shared" si="36"/>
        <v/>
      </c>
      <c r="CO26" s="141" t="str">
        <f t="shared" si="37"/>
        <v/>
      </c>
      <c r="CP26" s="141" t="str">
        <f t="shared" si="38"/>
        <v/>
      </c>
    </row>
    <row r="27" spans="1:94" ht="15" thickBot="1">
      <c r="A27" s="73">
        <v>15</v>
      </c>
      <c r="B27" s="74" t="str">
        <f>HLOOKUP($D$5,Nama2Siswa!$A$1:$W$46,A27+1,FALSE)</f>
        <v>KAMIL HIDAYATULLOH</v>
      </c>
      <c r="C27" s="75" t="s">
        <v>863</v>
      </c>
      <c r="D27" s="76" t="s">
        <v>903</v>
      </c>
      <c r="E27" s="77" t="s">
        <v>859</v>
      </c>
      <c r="F27" s="77"/>
      <c r="G27" s="77"/>
      <c r="H27" s="77"/>
      <c r="I27" s="77"/>
      <c r="J27" s="77"/>
      <c r="K27" s="78"/>
      <c r="L27" s="119">
        <f t="shared" si="39"/>
        <v>1</v>
      </c>
      <c r="M27" s="120">
        <f t="shared" si="40"/>
        <v>0</v>
      </c>
      <c r="N27" s="120">
        <f t="shared" si="41"/>
        <v>0</v>
      </c>
      <c r="O27" s="120">
        <f t="shared" si="42"/>
        <v>0</v>
      </c>
      <c r="P27" s="121">
        <f t="shared" si="43"/>
        <v>0</v>
      </c>
      <c r="Q27" s="119">
        <f t="shared" si="44"/>
        <v>1</v>
      </c>
      <c r="R27" s="120">
        <f t="shared" si="45"/>
        <v>0</v>
      </c>
      <c r="S27" s="120">
        <f t="shared" si="46"/>
        <v>0</v>
      </c>
      <c r="T27" s="120">
        <f t="shared" si="47"/>
        <v>0</v>
      </c>
      <c r="U27" s="121">
        <f t="shared" si="48"/>
        <v>0</v>
      </c>
      <c r="V27" s="119">
        <f t="shared" si="49"/>
        <v>0</v>
      </c>
      <c r="W27" s="120">
        <f t="shared" si="50"/>
        <v>0</v>
      </c>
      <c r="X27" s="120">
        <f t="shared" si="51"/>
        <v>0</v>
      </c>
      <c r="Y27" s="120">
        <f t="shared" si="52"/>
        <v>0</v>
      </c>
      <c r="Z27" s="121">
        <f t="shared" si="53"/>
        <v>0</v>
      </c>
      <c r="AA27" s="119">
        <f t="shared" si="54"/>
        <v>0</v>
      </c>
      <c r="AB27" s="120">
        <f t="shared" si="55"/>
        <v>0</v>
      </c>
      <c r="AC27" s="120">
        <f t="shared" si="56"/>
        <v>0</v>
      </c>
      <c r="AD27" s="120">
        <f t="shared" si="57"/>
        <v>0</v>
      </c>
      <c r="AE27" s="121">
        <f t="shared" si="58"/>
        <v>0</v>
      </c>
      <c r="AF27" s="119">
        <f t="shared" si="59"/>
        <v>0</v>
      </c>
      <c r="AG27" s="120">
        <f t="shared" si="60"/>
        <v>0</v>
      </c>
      <c r="AH27" s="120">
        <f t="shared" si="61"/>
        <v>0</v>
      </c>
      <c r="AI27" s="120">
        <f t="shared" si="62"/>
        <v>0</v>
      </c>
      <c r="AJ27" s="121">
        <f t="shared" si="63"/>
        <v>0</v>
      </c>
      <c r="AK27" s="119">
        <f t="shared" si="64"/>
        <v>0</v>
      </c>
      <c r="AL27" s="120">
        <f t="shared" si="65"/>
        <v>0</v>
      </c>
      <c r="AM27" s="120">
        <f t="shared" si="66"/>
        <v>0</v>
      </c>
      <c r="AN27" s="120">
        <f t="shared" si="67"/>
        <v>0</v>
      </c>
      <c r="AO27" s="121">
        <f t="shared" si="68"/>
        <v>0</v>
      </c>
      <c r="AP27" s="119">
        <f t="shared" si="69"/>
        <v>0</v>
      </c>
      <c r="AQ27" s="120">
        <f t="shared" si="70"/>
        <v>0</v>
      </c>
      <c r="AR27" s="120">
        <f t="shared" si="71"/>
        <v>0</v>
      </c>
      <c r="AS27" s="120">
        <f t="shared" si="72"/>
        <v>0</v>
      </c>
      <c r="AT27" s="121">
        <f t="shared" si="73"/>
        <v>0</v>
      </c>
      <c r="AU27" s="119">
        <f t="shared" si="74"/>
        <v>0</v>
      </c>
      <c r="AV27" s="120">
        <f t="shared" si="75"/>
        <v>0</v>
      </c>
      <c r="AW27" s="120">
        <f t="shared" si="76"/>
        <v>0</v>
      </c>
      <c r="AX27" s="120">
        <f t="shared" si="77"/>
        <v>0</v>
      </c>
      <c r="AY27" s="79">
        <f t="shared" si="78"/>
        <v>0</v>
      </c>
      <c r="AZ27" s="73">
        <f t="shared" si="79"/>
        <v>2</v>
      </c>
      <c r="BA27" s="73">
        <f t="shared" si="80"/>
        <v>20</v>
      </c>
      <c r="BC27" s="141" t="str">
        <f t="shared" si="81"/>
        <v/>
      </c>
      <c r="BD27" s="141" t="str">
        <f t="shared" si="0"/>
        <v xml:space="preserve"> 2,</v>
      </c>
      <c r="BE27" s="141" t="str">
        <f t="shared" si="1"/>
        <v xml:space="preserve"> 3,</v>
      </c>
      <c r="BF27" s="141" t="str">
        <f t="shared" si="2"/>
        <v xml:space="preserve"> 4,</v>
      </c>
      <c r="BG27" s="141" t="str">
        <f t="shared" si="3"/>
        <v xml:space="preserve"> 5,</v>
      </c>
      <c r="BH27" s="141" t="str">
        <f t="shared" si="4"/>
        <v/>
      </c>
      <c r="BI27" s="141" t="str">
        <f t="shared" si="5"/>
        <v xml:space="preserve"> 7,</v>
      </c>
      <c r="BJ27" s="141" t="str">
        <f t="shared" si="6"/>
        <v xml:space="preserve"> 8,</v>
      </c>
      <c r="BK27" s="141" t="str">
        <f t="shared" si="7"/>
        <v xml:space="preserve"> 9,</v>
      </c>
      <c r="BL27" s="141" t="str">
        <f t="shared" si="8"/>
        <v xml:space="preserve"> 10,</v>
      </c>
      <c r="BM27" s="141" t="str">
        <f t="shared" si="9"/>
        <v/>
      </c>
      <c r="BN27" s="141" t="str">
        <f t="shared" si="10"/>
        <v/>
      </c>
      <c r="BO27" s="141" t="str">
        <f t="shared" si="11"/>
        <v/>
      </c>
      <c r="BP27" s="141" t="str">
        <f t="shared" si="12"/>
        <v/>
      </c>
      <c r="BQ27" s="141" t="str">
        <f t="shared" si="13"/>
        <v/>
      </c>
      <c r="BR27" s="141" t="str">
        <f t="shared" si="14"/>
        <v/>
      </c>
      <c r="BS27" s="141" t="str">
        <f t="shared" si="15"/>
        <v/>
      </c>
      <c r="BT27" s="141" t="str">
        <f t="shared" si="16"/>
        <v/>
      </c>
      <c r="BU27" s="141" t="str">
        <f t="shared" si="17"/>
        <v/>
      </c>
      <c r="BV27" s="141" t="str">
        <f t="shared" si="18"/>
        <v/>
      </c>
      <c r="BW27" s="141" t="str">
        <f t="shared" si="19"/>
        <v/>
      </c>
      <c r="BX27" s="141" t="str">
        <f t="shared" si="20"/>
        <v/>
      </c>
      <c r="BY27" s="141" t="str">
        <f t="shared" si="21"/>
        <v/>
      </c>
      <c r="BZ27" s="141" t="str">
        <f t="shared" si="22"/>
        <v/>
      </c>
      <c r="CA27" s="141" t="str">
        <f t="shared" si="23"/>
        <v/>
      </c>
      <c r="CB27" s="141" t="str">
        <f t="shared" si="24"/>
        <v/>
      </c>
      <c r="CC27" s="141" t="str">
        <f t="shared" si="25"/>
        <v/>
      </c>
      <c r="CD27" s="141" t="str">
        <f t="shared" si="26"/>
        <v/>
      </c>
      <c r="CE27" s="141" t="str">
        <f t="shared" si="27"/>
        <v/>
      </c>
      <c r="CF27" s="141" t="str">
        <f t="shared" si="28"/>
        <v/>
      </c>
      <c r="CG27" s="141" t="str">
        <f t="shared" si="29"/>
        <v/>
      </c>
      <c r="CH27" s="141" t="str">
        <f t="shared" si="30"/>
        <v/>
      </c>
      <c r="CI27" s="141" t="str">
        <f t="shared" si="31"/>
        <v/>
      </c>
      <c r="CJ27" s="141" t="str">
        <f t="shared" si="32"/>
        <v/>
      </c>
      <c r="CK27" s="141" t="str">
        <f t="shared" si="33"/>
        <v/>
      </c>
      <c r="CL27" s="141" t="str">
        <f t="shared" si="34"/>
        <v/>
      </c>
      <c r="CM27" s="141" t="str">
        <f t="shared" si="35"/>
        <v/>
      </c>
      <c r="CN27" s="141" t="str">
        <f t="shared" si="36"/>
        <v/>
      </c>
      <c r="CO27" s="141" t="str">
        <f t="shared" si="37"/>
        <v/>
      </c>
      <c r="CP27" s="141" t="str">
        <f t="shared" si="38"/>
        <v/>
      </c>
    </row>
    <row r="28" spans="1:94">
      <c r="A28" s="58">
        <v>16</v>
      </c>
      <c r="B28" s="59" t="str">
        <f>HLOOKUP($D$5,Nama2Siswa!$A$1:$W$46,A28+1,FALSE)</f>
        <v>KRIS HENDRIANTO</v>
      </c>
      <c r="C28" s="60" t="s">
        <v>863</v>
      </c>
      <c r="D28" s="61" t="s">
        <v>861</v>
      </c>
      <c r="E28" s="62" t="s">
        <v>882</v>
      </c>
      <c r="F28" s="62"/>
      <c r="G28" s="62"/>
      <c r="H28" s="62"/>
      <c r="I28" s="62"/>
      <c r="J28" s="62"/>
      <c r="K28" s="63"/>
      <c r="L28" s="113">
        <f t="shared" si="39"/>
        <v>0</v>
      </c>
      <c r="M28" s="114">
        <f t="shared" si="40"/>
        <v>1</v>
      </c>
      <c r="N28" s="114">
        <f t="shared" si="41"/>
        <v>0</v>
      </c>
      <c r="O28" s="114">
        <f t="shared" si="42"/>
        <v>1</v>
      </c>
      <c r="P28" s="115">
        <f t="shared" si="43"/>
        <v>1</v>
      </c>
      <c r="Q28" s="113">
        <f t="shared" si="44"/>
        <v>1</v>
      </c>
      <c r="R28" s="114">
        <f t="shared" si="45"/>
        <v>0</v>
      </c>
      <c r="S28" s="114">
        <f t="shared" si="46"/>
        <v>1</v>
      </c>
      <c r="T28" s="114">
        <f t="shared" si="47"/>
        <v>1</v>
      </c>
      <c r="U28" s="115">
        <f t="shared" si="48"/>
        <v>0</v>
      </c>
      <c r="V28" s="113">
        <f t="shared" si="49"/>
        <v>0</v>
      </c>
      <c r="W28" s="114">
        <f t="shared" si="50"/>
        <v>0</v>
      </c>
      <c r="X28" s="114">
        <f t="shared" si="51"/>
        <v>0</v>
      </c>
      <c r="Y28" s="114">
        <f t="shared" si="52"/>
        <v>0</v>
      </c>
      <c r="Z28" s="115">
        <f t="shared" si="53"/>
        <v>0</v>
      </c>
      <c r="AA28" s="113">
        <f t="shared" si="54"/>
        <v>0</v>
      </c>
      <c r="AB28" s="114">
        <f t="shared" si="55"/>
        <v>0</v>
      </c>
      <c r="AC28" s="114">
        <f t="shared" si="56"/>
        <v>0</v>
      </c>
      <c r="AD28" s="114">
        <f t="shared" si="57"/>
        <v>0</v>
      </c>
      <c r="AE28" s="115">
        <f t="shared" si="58"/>
        <v>0</v>
      </c>
      <c r="AF28" s="113">
        <f t="shared" si="59"/>
        <v>0</v>
      </c>
      <c r="AG28" s="114">
        <f t="shared" si="60"/>
        <v>0</v>
      </c>
      <c r="AH28" s="114">
        <f t="shared" si="61"/>
        <v>0</v>
      </c>
      <c r="AI28" s="114">
        <f t="shared" si="62"/>
        <v>0</v>
      </c>
      <c r="AJ28" s="115">
        <f t="shared" si="63"/>
        <v>0</v>
      </c>
      <c r="AK28" s="113">
        <f t="shared" si="64"/>
        <v>0</v>
      </c>
      <c r="AL28" s="114">
        <f t="shared" si="65"/>
        <v>0</v>
      </c>
      <c r="AM28" s="114">
        <f t="shared" si="66"/>
        <v>0</v>
      </c>
      <c r="AN28" s="114">
        <f t="shared" si="67"/>
        <v>0</v>
      </c>
      <c r="AO28" s="115">
        <f t="shared" si="68"/>
        <v>0</v>
      </c>
      <c r="AP28" s="113">
        <f t="shared" si="69"/>
        <v>0</v>
      </c>
      <c r="AQ28" s="114">
        <f t="shared" si="70"/>
        <v>0</v>
      </c>
      <c r="AR28" s="114">
        <f t="shared" si="71"/>
        <v>0</v>
      </c>
      <c r="AS28" s="114">
        <f t="shared" si="72"/>
        <v>0</v>
      </c>
      <c r="AT28" s="115">
        <f t="shared" si="73"/>
        <v>0</v>
      </c>
      <c r="AU28" s="113">
        <f t="shared" si="74"/>
        <v>0</v>
      </c>
      <c r="AV28" s="114">
        <f t="shared" si="75"/>
        <v>0</v>
      </c>
      <c r="AW28" s="114">
        <f t="shared" si="76"/>
        <v>0</v>
      </c>
      <c r="AX28" s="114">
        <f t="shared" si="77"/>
        <v>0</v>
      </c>
      <c r="AY28" s="64">
        <f t="shared" si="78"/>
        <v>0</v>
      </c>
      <c r="AZ28" s="58">
        <f t="shared" si="79"/>
        <v>6</v>
      </c>
      <c r="BA28" s="58">
        <f t="shared" si="80"/>
        <v>60</v>
      </c>
      <c r="BC28" s="141" t="str">
        <f t="shared" si="81"/>
        <v xml:space="preserve"> 1,</v>
      </c>
      <c r="BD28" s="141" t="str">
        <f t="shared" si="0"/>
        <v/>
      </c>
      <c r="BE28" s="141" t="str">
        <f t="shared" si="1"/>
        <v xml:space="preserve"> 3,</v>
      </c>
      <c r="BF28" s="141" t="str">
        <f t="shared" si="2"/>
        <v/>
      </c>
      <c r="BG28" s="141" t="str">
        <f t="shared" si="3"/>
        <v/>
      </c>
      <c r="BH28" s="141" t="str">
        <f t="shared" si="4"/>
        <v/>
      </c>
      <c r="BI28" s="141" t="str">
        <f t="shared" si="5"/>
        <v xml:space="preserve"> 7,</v>
      </c>
      <c r="BJ28" s="141" t="str">
        <f t="shared" si="6"/>
        <v/>
      </c>
      <c r="BK28" s="141" t="str">
        <f t="shared" si="7"/>
        <v/>
      </c>
      <c r="BL28" s="141" t="str">
        <f t="shared" si="8"/>
        <v xml:space="preserve"> 10,</v>
      </c>
      <c r="BM28" s="141" t="str">
        <f t="shared" si="9"/>
        <v/>
      </c>
      <c r="BN28" s="141" t="str">
        <f t="shared" si="10"/>
        <v/>
      </c>
      <c r="BO28" s="141" t="str">
        <f t="shared" si="11"/>
        <v/>
      </c>
      <c r="BP28" s="141" t="str">
        <f t="shared" si="12"/>
        <v/>
      </c>
      <c r="BQ28" s="141" t="str">
        <f t="shared" si="13"/>
        <v/>
      </c>
      <c r="BR28" s="141" t="str">
        <f t="shared" si="14"/>
        <v/>
      </c>
      <c r="BS28" s="141" t="str">
        <f t="shared" si="15"/>
        <v/>
      </c>
      <c r="BT28" s="141" t="str">
        <f t="shared" si="16"/>
        <v/>
      </c>
      <c r="BU28" s="141" t="str">
        <f t="shared" si="17"/>
        <v/>
      </c>
      <c r="BV28" s="141" t="str">
        <f t="shared" si="18"/>
        <v/>
      </c>
      <c r="BW28" s="141" t="str">
        <f t="shared" si="19"/>
        <v/>
      </c>
      <c r="BX28" s="141" t="str">
        <f t="shared" si="20"/>
        <v/>
      </c>
      <c r="BY28" s="141" t="str">
        <f t="shared" si="21"/>
        <v/>
      </c>
      <c r="BZ28" s="141" t="str">
        <f t="shared" si="22"/>
        <v/>
      </c>
      <c r="CA28" s="141" t="str">
        <f t="shared" si="23"/>
        <v/>
      </c>
      <c r="CB28" s="141" t="str">
        <f t="shared" si="24"/>
        <v/>
      </c>
      <c r="CC28" s="141" t="str">
        <f t="shared" si="25"/>
        <v/>
      </c>
      <c r="CD28" s="141" t="str">
        <f t="shared" si="26"/>
        <v/>
      </c>
      <c r="CE28" s="141" t="str">
        <f t="shared" si="27"/>
        <v/>
      </c>
      <c r="CF28" s="141" t="str">
        <f t="shared" si="28"/>
        <v/>
      </c>
      <c r="CG28" s="141" t="str">
        <f t="shared" si="29"/>
        <v/>
      </c>
      <c r="CH28" s="141" t="str">
        <f t="shared" si="30"/>
        <v/>
      </c>
      <c r="CI28" s="141" t="str">
        <f t="shared" si="31"/>
        <v/>
      </c>
      <c r="CJ28" s="141" t="str">
        <f t="shared" si="32"/>
        <v/>
      </c>
      <c r="CK28" s="141" t="str">
        <f t="shared" si="33"/>
        <v/>
      </c>
      <c r="CL28" s="141" t="str">
        <f t="shared" si="34"/>
        <v/>
      </c>
      <c r="CM28" s="141" t="str">
        <f t="shared" si="35"/>
        <v/>
      </c>
      <c r="CN28" s="141" t="str">
        <f t="shared" si="36"/>
        <v/>
      </c>
      <c r="CO28" s="141" t="str">
        <f t="shared" si="37"/>
        <v/>
      </c>
      <c r="CP28" s="141" t="str">
        <f t="shared" si="38"/>
        <v/>
      </c>
    </row>
    <row r="29" spans="1:94">
      <c r="A29" s="65">
        <v>17</v>
      </c>
      <c r="B29" s="66" t="str">
        <f>HLOOKUP($D$5,Nama2Siswa!$A$1:$W$46,A29+1,FALSE)</f>
        <v>MUHAMAD KHANIF HIDAYATULOH</v>
      </c>
      <c r="C29" s="67" t="s">
        <v>860</v>
      </c>
      <c r="D29" s="68" t="s">
        <v>881</v>
      </c>
      <c r="E29" s="69" t="s">
        <v>874</v>
      </c>
      <c r="F29" s="69"/>
      <c r="G29" s="69"/>
      <c r="H29" s="69"/>
      <c r="I29" s="69"/>
      <c r="J29" s="69"/>
      <c r="K29" s="71"/>
      <c r="L29" s="116">
        <f t="shared" si="39"/>
        <v>1</v>
      </c>
      <c r="M29" s="117">
        <f t="shared" si="40"/>
        <v>1</v>
      </c>
      <c r="N29" s="117">
        <f t="shared" si="41"/>
        <v>1</v>
      </c>
      <c r="O29" s="117">
        <f t="shared" si="42"/>
        <v>0</v>
      </c>
      <c r="P29" s="118">
        <f t="shared" si="43"/>
        <v>1</v>
      </c>
      <c r="Q29" s="116">
        <f t="shared" si="44"/>
        <v>1</v>
      </c>
      <c r="R29" s="117">
        <f t="shared" si="45"/>
        <v>1</v>
      </c>
      <c r="S29" s="117">
        <f t="shared" si="46"/>
        <v>1</v>
      </c>
      <c r="T29" s="117">
        <f t="shared" si="47"/>
        <v>0</v>
      </c>
      <c r="U29" s="118">
        <f t="shared" si="48"/>
        <v>1</v>
      </c>
      <c r="V29" s="116">
        <f t="shared" si="49"/>
        <v>0</v>
      </c>
      <c r="W29" s="117">
        <f t="shared" si="50"/>
        <v>0</v>
      </c>
      <c r="X29" s="117">
        <f t="shared" si="51"/>
        <v>0</v>
      </c>
      <c r="Y29" s="117">
        <f t="shared" si="52"/>
        <v>0</v>
      </c>
      <c r="Z29" s="118">
        <f t="shared" si="53"/>
        <v>0</v>
      </c>
      <c r="AA29" s="116">
        <f t="shared" si="54"/>
        <v>0</v>
      </c>
      <c r="AB29" s="117">
        <f t="shared" si="55"/>
        <v>0</v>
      </c>
      <c r="AC29" s="117">
        <f t="shared" si="56"/>
        <v>0</v>
      </c>
      <c r="AD29" s="117">
        <f t="shared" si="57"/>
        <v>0</v>
      </c>
      <c r="AE29" s="118">
        <f t="shared" si="58"/>
        <v>0</v>
      </c>
      <c r="AF29" s="116">
        <f t="shared" si="59"/>
        <v>0</v>
      </c>
      <c r="AG29" s="117">
        <f t="shared" si="60"/>
        <v>0</v>
      </c>
      <c r="AH29" s="117">
        <f t="shared" si="61"/>
        <v>0</v>
      </c>
      <c r="AI29" s="117">
        <f t="shared" si="62"/>
        <v>0</v>
      </c>
      <c r="AJ29" s="118">
        <f t="shared" si="63"/>
        <v>0</v>
      </c>
      <c r="AK29" s="116">
        <f t="shared" si="64"/>
        <v>0</v>
      </c>
      <c r="AL29" s="117">
        <f t="shared" si="65"/>
        <v>0</v>
      </c>
      <c r="AM29" s="117">
        <f t="shared" si="66"/>
        <v>0</v>
      </c>
      <c r="AN29" s="117">
        <f t="shared" si="67"/>
        <v>0</v>
      </c>
      <c r="AO29" s="118">
        <f t="shared" si="68"/>
        <v>0</v>
      </c>
      <c r="AP29" s="116">
        <f t="shared" si="69"/>
        <v>0</v>
      </c>
      <c r="AQ29" s="117">
        <f t="shared" si="70"/>
        <v>0</v>
      </c>
      <c r="AR29" s="117">
        <f t="shared" si="71"/>
        <v>0</v>
      </c>
      <c r="AS29" s="117">
        <f t="shared" si="72"/>
        <v>0</v>
      </c>
      <c r="AT29" s="118">
        <f t="shared" si="73"/>
        <v>0</v>
      </c>
      <c r="AU29" s="116">
        <f t="shared" si="74"/>
        <v>0</v>
      </c>
      <c r="AV29" s="117">
        <f t="shared" si="75"/>
        <v>0</v>
      </c>
      <c r="AW29" s="117">
        <f t="shared" si="76"/>
        <v>0</v>
      </c>
      <c r="AX29" s="117">
        <f t="shared" si="77"/>
        <v>0</v>
      </c>
      <c r="AY29" s="72">
        <f t="shared" si="78"/>
        <v>0</v>
      </c>
      <c r="AZ29" s="65">
        <f t="shared" si="79"/>
        <v>8</v>
      </c>
      <c r="BA29" s="65">
        <f t="shared" si="80"/>
        <v>80</v>
      </c>
      <c r="BC29" s="141" t="str">
        <f t="shared" si="81"/>
        <v/>
      </c>
      <c r="BD29" s="141" t="str">
        <f t="shared" si="0"/>
        <v/>
      </c>
      <c r="BE29" s="141" t="str">
        <f t="shared" si="1"/>
        <v/>
      </c>
      <c r="BF29" s="141" t="str">
        <f t="shared" si="2"/>
        <v xml:space="preserve"> 4,</v>
      </c>
      <c r="BG29" s="141" t="str">
        <f t="shared" si="3"/>
        <v/>
      </c>
      <c r="BH29" s="141" t="str">
        <f t="shared" si="4"/>
        <v/>
      </c>
      <c r="BI29" s="141" t="str">
        <f t="shared" si="5"/>
        <v/>
      </c>
      <c r="BJ29" s="141" t="str">
        <f t="shared" si="6"/>
        <v/>
      </c>
      <c r="BK29" s="141" t="str">
        <f t="shared" si="7"/>
        <v xml:space="preserve"> 9,</v>
      </c>
      <c r="BL29" s="141" t="str">
        <f t="shared" si="8"/>
        <v/>
      </c>
      <c r="BM29" s="141" t="str">
        <f t="shared" si="9"/>
        <v/>
      </c>
      <c r="BN29" s="141" t="str">
        <f t="shared" si="10"/>
        <v/>
      </c>
      <c r="BO29" s="141" t="str">
        <f t="shared" si="11"/>
        <v/>
      </c>
      <c r="BP29" s="141" t="str">
        <f t="shared" si="12"/>
        <v/>
      </c>
      <c r="BQ29" s="141" t="str">
        <f t="shared" si="13"/>
        <v/>
      </c>
      <c r="BR29" s="141" t="str">
        <f t="shared" si="14"/>
        <v/>
      </c>
      <c r="BS29" s="141" t="str">
        <f t="shared" si="15"/>
        <v/>
      </c>
      <c r="BT29" s="141" t="str">
        <f t="shared" si="16"/>
        <v/>
      </c>
      <c r="BU29" s="141" t="str">
        <f t="shared" si="17"/>
        <v/>
      </c>
      <c r="BV29" s="141" t="str">
        <f t="shared" si="18"/>
        <v/>
      </c>
      <c r="BW29" s="141" t="str">
        <f t="shared" si="19"/>
        <v/>
      </c>
      <c r="BX29" s="141" t="str">
        <f t="shared" si="20"/>
        <v/>
      </c>
      <c r="BY29" s="141" t="str">
        <f t="shared" si="21"/>
        <v/>
      </c>
      <c r="BZ29" s="141" t="str">
        <f t="shared" si="22"/>
        <v/>
      </c>
      <c r="CA29" s="141" t="str">
        <f t="shared" si="23"/>
        <v/>
      </c>
      <c r="CB29" s="141" t="str">
        <f t="shared" si="24"/>
        <v/>
      </c>
      <c r="CC29" s="141" t="str">
        <f t="shared" si="25"/>
        <v/>
      </c>
      <c r="CD29" s="141" t="str">
        <f t="shared" si="26"/>
        <v/>
      </c>
      <c r="CE29" s="141" t="str">
        <f t="shared" si="27"/>
        <v/>
      </c>
      <c r="CF29" s="141" t="str">
        <f t="shared" si="28"/>
        <v/>
      </c>
      <c r="CG29" s="141" t="str">
        <f t="shared" si="29"/>
        <v/>
      </c>
      <c r="CH29" s="141" t="str">
        <f t="shared" si="30"/>
        <v/>
      </c>
      <c r="CI29" s="141" t="str">
        <f t="shared" si="31"/>
        <v/>
      </c>
      <c r="CJ29" s="141" t="str">
        <f t="shared" si="32"/>
        <v/>
      </c>
      <c r="CK29" s="141" t="str">
        <f t="shared" si="33"/>
        <v/>
      </c>
      <c r="CL29" s="141" t="str">
        <f t="shared" si="34"/>
        <v/>
      </c>
      <c r="CM29" s="141" t="str">
        <f t="shared" si="35"/>
        <v/>
      </c>
      <c r="CN29" s="141" t="str">
        <f t="shared" si="36"/>
        <v/>
      </c>
      <c r="CO29" s="141" t="str">
        <f t="shared" si="37"/>
        <v/>
      </c>
      <c r="CP29" s="141" t="str">
        <f t="shared" si="38"/>
        <v/>
      </c>
    </row>
    <row r="30" spans="1:94">
      <c r="A30" s="65">
        <v>18</v>
      </c>
      <c r="B30" s="66" t="str">
        <f>HLOOKUP($D$5,Nama2Siswa!$A$1:$W$46,A30+1,FALSE)</f>
        <v>MUHAMMAD ARI SOFYAN</v>
      </c>
      <c r="C30" s="67" t="s">
        <v>863</v>
      </c>
      <c r="D30" s="68" t="s">
        <v>891</v>
      </c>
      <c r="E30" s="69" t="s">
        <v>878</v>
      </c>
      <c r="F30" s="69"/>
      <c r="G30" s="69"/>
      <c r="H30" s="69"/>
      <c r="I30" s="69"/>
      <c r="J30" s="69"/>
      <c r="K30" s="71"/>
      <c r="L30" s="116">
        <f t="shared" si="39"/>
        <v>0</v>
      </c>
      <c r="M30" s="117">
        <f t="shared" si="40"/>
        <v>1</v>
      </c>
      <c r="N30" s="117">
        <f t="shared" si="41"/>
        <v>1</v>
      </c>
      <c r="O30" s="117">
        <f t="shared" si="42"/>
        <v>1</v>
      </c>
      <c r="P30" s="118">
        <f t="shared" si="43"/>
        <v>1</v>
      </c>
      <c r="Q30" s="116">
        <f t="shared" si="44"/>
        <v>1</v>
      </c>
      <c r="R30" s="117">
        <f t="shared" si="45"/>
        <v>1</v>
      </c>
      <c r="S30" s="117">
        <f t="shared" si="46"/>
        <v>1</v>
      </c>
      <c r="T30" s="117">
        <f t="shared" si="47"/>
        <v>1</v>
      </c>
      <c r="U30" s="118">
        <f t="shared" si="48"/>
        <v>1</v>
      </c>
      <c r="V30" s="116">
        <f t="shared" si="49"/>
        <v>0</v>
      </c>
      <c r="W30" s="117">
        <f t="shared" si="50"/>
        <v>0</v>
      </c>
      <c r="X30" s="117">
        <f t="shared" si="51"/>
        <v>0</v>
      </c>
      <c r="Y30" s="117">
        <f t="shared" si="52"/>
        <v>0</v>
      </c>
      <c r="Z30" s="118">
        <f t="shared" si="53"/>
        <v>0</v>
      </c>
      <c r="AA30" s="116">
        <f t="shared" si="54"/>
        <v>0</v>
      </c>
      <c r="AB30" s="117">
        <f t="shared" si="55"/>
        <v>0</v>
      </c>
      <c r="AC30" s="117">
        <f t="shared" si="56"/>
        <v>0</v>
      </c>
      <c r="AD30" s="117">
        <f t="shared" si="57"/>
        <v>0</v>
      </c>
      <c r="AE30" s="118">
        <f t="shared" si="58"/>
        <v>0</v>
      </c>
      <c r="AF30" s="116">
        <f t="shared" si="59"/>
        <v>0</v>
      </c>
      <c r="AG30" s="117">
        <f t="shared" si="60"/>
        <v>0</v>
      </c>
      <c r="AH30" s="117">
        <f t="shared" si="61"/>
        <v>0</v>
      </c>
      <c r="AI30" s="117">
        <f t="shared" si="62"/>
        <v>0</v>
      </c>
      <c r="AJ30" s="118">
        <f t="shared" si="63"/>
        <v>0</v>
      </c>
      <c r="AK30" s="116">
        <f t="shared" si="64"/>
        <v>0</v>
      </c>
      <c r="AL30" s="117">
        <f t="shared" si="65"/>
        <v>0</v>
      </c>
      <c r="AM30" s="117">
        <f t="shared" si="66"/>
        <v>0</v>
      </c>
      <c r="AN30" s="117">
        <f t="shared" si="67"/>
        <v>0</v>
      </c>
      <c r="AO30" s="118">
        <f t="shared" si="68"/>
        <v>0</v>
      </c>
      <c r="AP30" s="116">
        <f t="shared" si="69"/>
        <v>0</v>
      </c>
      <c r="AQ30" s="117">
        <f t="shared" si="70"/>
        <v>0</v>
      </c>
      <c r="AR30" s="117">
        <f t="shared" si="71"/>
        <v>0</v>
      </c>
      <c r="AS30" s="117">
        <f t="shared" si="72"/>
        <v>0</v>
      </c>
      <c r="AT30" s="118">
        <f t="shared" si="73"/>
        <v>0</v>
      </c>
      <c r="AU30" s="116">
        <f t="shared" si="74"/>
        <v>0</v>
      </c>
      <c r="AV30" s="117">
        <f t="shared" si="75"/>
        <v>0</v>
      </c>
      <c r="AW30" s="117">
        <f t="shared" si="76"/>
        <v>0</v>
      </c>
      <c r="AX30" s="117">
        <f t="shared" si="77"/>
        <v>0</v>
      </c>
      <c r="AY30" s="72">
        <f t="shared" si="78"/>
        <v>0</v>
      </c>
      <c r="AZ30" s="65">
        <f t="shared" si="79"/>
        <v>9</v>
      </c>
      <c r="BA30" s="65">
        <f t="shared" si="80"/>
        <v>90</v>
      </c>
      <c r="BC30" s="141" t="str">
        <f t="shared" si="81"/>
        <v xml:space="preserve"> 1,</v>
      </c>
      <c r="BD30" s="141" t="str">
        <f t="shared" si="0"/>
        <v/>
      </c>
      <c r="BE30" s="141" t="str">
        <f t="shared" si="1"/>
        <v/>
      </c>
      <c r="BF30" s="141" t="str">
        <f t="shared" si="2"/>
        <v/>
      </c>
      <c r="BG30" s="141" t="str">
        <f t="shared" si="3"/>
        <v/>
      </c>
      <c r="BH30" s="141" t="str">
        <f t="shared" si="4"/>
        <v/>
      </c>
      <c r="BI30" s="141" t="str">
        <f t="shared" si="5"/>
        <v/>
      </c>
      <c r="BJ30" s="141" t="str">
        <f t="shared" si="6"/>
        <v/>
      </c>
      <c r="BK30" s="141" t="str">
        <f t="shared" si="7"/>
        <v/>
      </c>
      <c r="BL30" s="141" t="str">
        <f t="shared" si="8"/>
        <v/>
      </c>
      <c r="BM30" s="141" t="str">
        <f t="shared" si="9"/>
        <v/>
      </c>
      <c r="BN30" s="141" t="str">
        <f t="shared" si="10"/>
        <v/>
      </c>
      <c r="BO30" s="141" t="str">
        <f t="shared" si="11"/>
        <v/>
      </c>
      <c r="BP30" s="141" t="str">
        <f t="shared" si="12"/>
        <v/>
      </c>
      <c r="BQ30" s="141" t="str">
        <f t="shared" si="13"/>
        <v/>
      </c>
      <c r="BR30" s="141" t="str">
        <f t="shared" si="14"/>
        <v/>
      </c>
      <c r="BS30" s="141" t="str">
        <f t="shared" si="15"/>
        <v/>
      </c>
      <c r="BT30" s="141" t="str">
        <f t="shared" si="16"/>
        <v/>
      </c>
      <c r="BU30" s="141" t="str">
        <f t="shared" si="17"/>
        <v/>
      </c>
      <c r="BV30" s="141" t="str">
        <f t="shared" si="18"/>
        <v/>
      </c>
      <c r="BW30" s="141" t="str">
        <f t="shared" si="19"/>
        <v/>
      </c>
      <c r="BX30" s="141" t="str">
        <f t="shared" si="20"/>
        <v/>
      </c>
      <c r="BY30" s="141" t="str">
        <f t="shared" si="21"/>
        <v/>
      </c>
      <c r="BZ30" s="141" t="str">
        <f t="shared" si="22"/>
        <v/>
      </c>
      <c r="CA30" s="141" t="str">
        <f t="shared" si="23"/>
        <v/>
      </c>
      <c r="CB30" s="141" t="str">
        <f t="shared" si="24"/>
        <v/>
      </c>
      <c r="CC30" s="141" t="str">
        <f t="shared" si="25"/>
        <v/>
      </c>
      <c r="CD30" s="141" t="str">
        <f t="shared" si="26"/>
        <v/>
      </c>
      <c r="CE30" s="141" t="str">
        <f t="shared" si="27"/>
        <v/>
      </c>
      <c r="CF30" s="141" t="str">
        <f t="shared" si="28"/>
        <v/>
      </c>
      <c r="CG30" s="141" t="str">
        <f t="shared" si="29"/>
        <v/>
      </c>
      <c r="CH30" s="141" t="str">
        <f t="shared" si="30"/>
        <v/>
      </c>
      <c r="CI30" s="141" t="str">
        <f t="shared" si="31"/>
        <v/>
      </c>
      <c r="CJ30" s="141" t="str">
        <f t="shared" si="32"/>
        <v/>
      </c>
      <c r="CK30" s="141" t="str">
        <f t="shared" si="33"/>
        <v/>
      </c>
      <c r="CL30" s="141" t="str">
        <f t="shared" si="34"/>
        <v/>
      </c>
      <c r="CM30" s="141" t="str">
        <f t="shared" si="35"/>
        <v/>
      </c>
      <c r="CN30" s="141" t="str">
        <f t="shared" si="36"/>
        <v/>
      </c>
      <c r="CO30" s="141" t="str">
        <f t="shared" si="37"/>
        <v/>
      </c>
      <c r="CP30" s="141" t="str">
        <f t="shared" si="38"/>
        <v/>
      </c>
    </row>
    <row r="31" spans="1:94">
      <c r="A31" s="65">
        <v>19</v>
      </c>
      <c r="B31" s="66" t="str">
        <f>HLOOKUP($D$5,Nama2Siswa!$A$1:$W$46,A31+1,FALSE)</f>
        <v>RAMA GALIH ARIFANI</v>
      </c>
      <c r="C31" s="67" t="s">
        <v>860</v>
      </c>
      <c r="D31" s="68" t="s">
        <v>881</v>
      </c>
      <c r="E31" s="69" t="s">
        <v>876</v>
      </c>
      <c r="F31" s="69"/>
      <c r="G31" s="69"/>
      <c r="H31" s="69"/>
      <c r="I31" s="69"/>
      <c r="J31" s="69"/>
      <c r="K31" s="71"/>
      <c r="L31" s="116">
        <f t="shared" si="39"/>
        <v>1</v>
      </c>
      <c r="M31" s="117">
        <f t="shared" si="40"/>
        <v>1</v>
      </c>
      <c r="N31" s="117">
        <f t="shared" si="41"/>
        <v>1</v>
      </c>
      <c r="O31" s="117">
        <f t="shared" si="42"/>
        <v>0</v>
      </c>
      <c r="P31" s="118">
        <f t="shared" si="43"/>
        <v>1</v>
      </c>
      <c r="Q31" s="116">
        <f t="shared" si="44"/>
        <v>1</v>
      </c>
      <c r="R31" s="117">
        <f t="shared" si="45"/>
        <v>1</v>
      </c>
      <c r="S31" s="117">
        <f t="shared" si="46"/>
        <v>1</v>
      </c>
      <c r="T31" s="117">
        <f t="shared" si="47"/>
        <v>1</v>
      </c>
      <c r="U31" s="118">
        <f t="shared" si="48"/>
        <v>1</v>
      </c>
      <c r="V31" s="116">
        <f t="shared" si="49"/>
        <v>0</v>
      </c>
      <c r="W31" s="117">
        <f t="shared" si="50"/>
        <v>0</v>
      </c>
      <c r="X31" s="117">
        <f t="shared" si="51"/>
        <v>0</v>
      </c>
      <c r="Y31" s="117">
        <f t="shared" si="52"/>
        <v>0</v>
      </c>
      <c r="Z31" s="118">
        <f t="shared" si="53"/>
        <v>0</v>
      </c>
      <c r="AA31" s="116">
        <f t="shared" si="54"/>
        <v>0</v>
      </c>
      <c r="AB31" s="117">
        <f t="shared" si="55"/>
        <v>0</v>
      </c>
      <c r="AC31" s="117">
        <f t="shared" si="56"/>
        <v>0</v>
      </c>
      <c r="AD31" s="117">
        <f t="shared" si="57"/>
        <v>0</v>
      </c>
      <c r="AE31" s="118">
        <f t="shared" si="58"/>
        <v>0</v>
      </c>
      <c r="AF31" s="116">
        <f t="shared" si="59"/>
        <v>0</v>
      </c>
      <c r="AG31" s="117">
        <f t="shared" si="60"/>
        <v>0</v>
      </c>
      <c r="AH31" s="117">
        <f t="shared" si="61"/>
        <v>0</v>
      </c>
      <c r="AI31" s="117">
        <f t="shared" si="62"/>
        <v>0</v>
      </c>
      <c r="AJ31" s="118">
        <f t="shared" si="63"/>
        <v>0</v>
      </c>
      <c r="AK31" s="116">
        <f t="shared" si="64"/>
        <v>0</v>
      </c>
      <c r="AL31" s="117">
        <f t="shared" si="65"/>
        <v>0</v>
      </c>
      <c r="AM31" s="117">
        <f t="shared" si="66"/>
        <v>0</v>
      </c>
      <c r="AN31" s="117">
        <f t="shared" si="67"/>
        <v>0</v>
      </c>
      <c r="AO31" s="118">
        <f t="shared" si="68"/>
        <v>0</v>
      </c>
      <c r="AP31" s="116">
        <f t="shared" si="69"/>
        <v>0</v>
      </c>
      <c r="AQ31" s="117">
        <f t="shared" si="70"/>
        <v>0</v>
      </c>
      <c r="AR31" s="117">
        <f t="shared" si="71"/>
        <v>0</v>
      </c>
      <c r="AS31" s="117">
        <f t="shared" si="72"/>
        <v>0</v>
      </c>
      <c r="AT31" s="118">
        <f t="shared" si="73"/>
        <v>0</v>
      </c>
      <c r="AU31" s="116">
        <f t="shared" si="74"/>
        <v>0</v>
      </c>
      <c r="AV31" s="117">
        <f t="shared" si="75"/>
        <v>0</v>
      </c>
      <c r="AW31" s="117">
        <f t="shared" si="76"/>
        <v>0</v>
      </c>
      <c r="AX31" s="117">
        <f t="shared" si="77"/>
        <v>0</v>
      </c>
      <c r="AY31" s="72">
        <f t="shared" si="78"/>
        <v>0</v>
      </c>
      <c r="AZ31" s="65">
        <f t="shared" si="79"/>
        <v>9</v>
      </c>
      <c r="BA31" s="65">
        <f t="shared" si="80"/>
        <v>90</v>
      </c>
      <c r="BC31" s="141" t="str">
        <f t="shared" si="81"/>
        <v/>
      </c>
      <c r="BD31" s="141" t="str">
        <f t="shared" si="0"/>
        <v/>
      </c>
      <c r="BE31" s="141" t="str">
        <f t="shared" si="1"/>
        <v/>
      </c>
      <c r="BF31" s="141" t="str">
        <f t="shared" si="2"/>
        <v xml:space="preserve"> 4,</v>
      </c>
      <c r="BG31" s="141" t="str">
        <f t="shared" si="3"/>
        <v/>
      </c>
      <c r="BH31" s="141" t="str">
        <f t="shared" si="4"/>
        <v/>
      </c>
      <c r="BI31" s="141" t="str">
        <f t="shared" si="5"/>
        <v/>
      </c>
      <c r="BJ31" s="141" t="str">
        <f t="shared" si="6"/>
        <v/>
      </c>
      <c r="BK31" s="141" t="str">
        <f t="shared" si="7"/>
        <v/>
      </c>
      <c r="BL31" s="141" t="str">
        <f t="shared" si="8"/>
        <v/>
      </c>
      <c r="BM31" s="141" t="str">
        <f t="shared" si="9"/>
        <v/>
      </c>
      <c r="BN31" s="141" t="str">
        <f t="shared" si="10"/>
        <v/>
      </c>
      <c r="BO31" s="141" t="str">
        <f t="shared" si="11"/>
        <v/>
      </c>
      <c r="BP31" s="141" t="str">
        <f t="shared" si="12"/>
        <v/>
      </c>
      <c r="BQ31" s="141" t="str">
        <f t="shared" si="13"/>
        <v/>
      </c>
      <c r="BR31" s="141" t="str">
        <f t="shared" si="14"/>
        <v/>
      </c>
      <c r="BS31" s="141" t="str">
        <f t="shared" si="15"/>
        <v/>
      </c>
      <c r="BT31" s="141" t="str">
        <f t="shared" si="16"/>
        <v/>
      </c>
      <c r="BU31" s="141" t="str">
        <f t="shared" si="17"/>
        <v/>
      </c>
      <c r="BV31" s="141" t="str">
        <f t="shared" si="18"/>
        <v/>
      </c>
      <c r="BW31" s="141" t="str">
        <f t="shared" si="19"/>
        <v/>
      </c>
      <c r="BX31" s="141" t="str">
        <f t="shared" si="20"/>
        <v/>
      </c>
      <c r="BY31" s="141" t="str">
        <f t="shared" si="21"/>
        <v/>
      </c>
      <c r="BZ31" s="141" t="str">
        <f t="shared" si="22"/>
        <v/>
      </c>
      <c r="CA31" s="141" t="str">
        <f t="shared" si="23"/>
        <v/>
      </c>
      <c r="CB31" s="141" t="str">
        <f t="shared" si="24"/>
        <v/>
      </c>
      <c r="CC31" s="141" t="str">
        <f t="shared" si="25"/>
        <v/>
      </c>
      <c r="CD31" s="141" t="str">
        <f t="shared" si="26"/>
        <v/>
      </c>
      <c r="CE31" s="141" t="str">
        <f t="shared" si="27"/>
        <v/>
      </c>
      <c r="CF31" s="141" t="str">
        <f t="shared" si="28"/>
        <v/>
      </c>
      <c r="CG31" s="141" t="str">
        <f t="shared" si="29"/>
        <v/>
      </c>
      <c r="CH31" s="141" t="str">
        <f t="shared" si="30"/>
        <v/>
      </c>
      <c r="CI31" s="141" t="str">
        <f t="shared" si="31"/>
        <v/>
      </c>
      <c r="CJ31" s="141" t="str">
        <f t="shared" si="32"/>
        <v/>
      </c>
      <c r="CK31" s="141" t="str">
        <f t="shared" si="33"/>
        <v/>
      </c>
      <c r="CL31" s="141" t="str">
        <f t="shared" si="34"/>
        <v/>
      </c>
      <c r="CM31" s="141" t="str">
        <f t="shared" si="35"/>
        <v/>
      </c>
      <c r="CN31" s="141" t="str">
        <f t="shared" si="36"/>
        <v/>
      </c>
      <c r="CO31" s="141" t="str">
        <f t="shared" si="37"/>
        <v/>
      </c>
      <c r="CP31" s="141" t="str">
        <f t="shared" si="38"/>
        <v/>
      </c>
    </row>
    <row r="32" spans="1:94" ht="15" thickBot="1">
      <c r="A32" s="73">
        <v>20</v>
      </c>
      <c r="B32" s="74" t="str">
        <f>HLOOKUP($D$5,Nama2Siswa!$A$1:$W$46,A32+1,FALSE)</f>
        <v>RAMADHANI ESA PRASETYO</v>
      </c>
      <c r="C32" s="75" t="s">
        <v>863</v>
      </c>
      <c r="D32" s="76" t="s">
        <v>870</v>
      </c>
      <c r="E32" s="77" t="s">
        <v>878</v>
      </c>
      <c r="F32" s="77"/>
      <c r="G32" s="77"/>
      <c r="H32" s="77"/>
      <c r="I32" s="77"/>
      <c r="J32" s="77"/>
      <c r="K32" s="78"/>
      <c r="L32" s="119">
        <f t="shared" si="39"/>
        <v>0</v>
      </c>
      <c r="M32" s="120">
        <f t="shared" si="40"/>
        <v>1</v>
      </c>
      <c r="N32" s="120">
        <f t="shared" si="41"/>
        <v>1</v>
      </c>
      <c r="O32" s="120">
        <f t="shared" si="42"/>
        <v>0</v>
      </c>
      <c r="P32" s="121">
        <f t="shared" si="43"/>
        <v>0</v>
      </c>
      <c r="Q32" s="119">
        <f t="shared" si="44"/>
        <v>1</v>
      </c>
      <c r="R32" s="120">
        <f t="shared" si="45"/>
        <v>1</v>
      </c>
      <c r="S32" s="120">
        <f t="shared" si="46"/>
        <v>1</v>
      </c>
      <c r="T32" s="120">
        <f t="shared" si="47"/>
        <v>1</v>
      </c>
      <c r="U32" s="121">
        <f t="shared" si="48"/>
        <v>1</v>
      </c>
      <c r="V32" s="119">
        <f t="shared" si="49"/>
        <v>0</v>
      </c>
      <c r="W32" s="120">
        <f t="shared" si="50"/>
        <v>0</v>
      </c>
      <c r="X32" s="120">
        <f t="shared" si="51"/>
        <v>0</v>
      </c>
      <c r="Y32" s="120">
        <f t="shared" si="52"/>
        <v>0</v>
      </c>
      <c r="Z32" s="121">
        <f t="shared" si="53"/>
        <v>0</v>
      </c>
      <c r="AA32" s="119">
        <f t="shared" si="54"/>
        <v>0</v>
      </c>
      <c r="AB32" s="120">
        <f t="shared" si="55"/>
        <v>0</v>
      </c>
      <c r="AC32" s="120">
        <f t="shared" si="56"/>
        <v>0</v>
      </c>
      <c r="AD32" s="120">
        <f t="shared" si="57"/>
        <v>0</v>
      </c>
      <c r="AE32" s="121">
        <f t="shared" si="58"/>
        <v>0</v>
      </c>
      <c r="AF32" s="119">
        <f t="shared" si="59"/>
        <v>0</v>
      </c>
      <c r="AG32" s="120">
        <f t="shared" si="60"/>
        <v>0</v>
      </c>
      <c r="AH32" s="120">
        <f t="shared" si="61"/>
        <v>0</v>
      </c>
      <c r="AI32" s="120">
        <f t="shared" si="62"/>
        <v>0</v>
      </c>
      <c r="AJ32" s="121">
        <f t="shared" si="63"/>
        <v>0</v>
      </c>
      <c r="AK32" s="119">
        <f t="shared" si="64"/>
        <v>0</v>
      </c>
      <c r="AL32" s="120">
        <f t="shared" si="65"/>
        <v>0</v>
      </c>
      <c r="AM32" s="120">
        <f t="shared" si="66"/>
        <v>0</v>
      </c>
      <c r="AN32" s="120">
        <f t="shared" si="67"/>
        <v>0</v>
      </c>
      <c r="AO32" s="121">
        <f t="shared" si="68"/>
        <v>0</v>
      </c>
      <c r="AP32" s="119">
        <f t="shared" si="69"/>
        <v>0</v>
      </c>
      <c r="AQ32" s="120">
        <f t="shared" si="70"/>
        <v>0</v>
      </c>
      <c r="AR32" s="120">
        <f t="shared" si="71"/>
        <v>0</v>
      </c>
      <c r="AS32" s="120">
        <f t="shared" si="72"/>
        <v>0</v>
      </c>
      <c r="AT32" s="121">
        <f t="shared" si="73"/>
        <v>0</v>
      </c>
      <c r="AU32" s="119">
        <f t="shared" si="74"/>
        <v>0</v>
      </c>
      <c r="AV32" s="120">
        <f t="shared" si="75"/>
        <v>0</v>
      </c>
      <c r="AW32" s="120">
        <f t="shared" si="76"/>
        <v>0</v>
      </c>
      <c r="AX32" s="120">
        <f t="shared" si="77"/>
        <v>0</v>
      </c>
      <c r="AY32" s="79">
        <f t="shared" si="78"/>
        <v>0</v>
      </c>
      <c r="AZ32" s="73">
        <f t="shared" si="79"/>
        <v>7</v>
      </c>
      <c r="BA32" s="73">
        <f t="shared" si="80"/>
        <v>70</v>
      </c>
      <c r="BC32" s="141" t="str">
        <f t="shared" si="81"/>
        <v xml:space="preserve"> 1,</v>
      </c>
      <c r="BD32" s="141" t="str">
        <f t="shared" si="0"/>
        <v/>
      </c>
      <c r="BE32" s="141" t="str">
        <f t="shared" si="1"/>
        <v/>
      </c>
      <c r="BF32" s="141" t="str">
        <f t="shared" si="2"/>
        <v xml:space="preserve"> 4,</v>
      </c>
      <c r="BG32" s="141" t="str">
        <f t="shared" si="3"/>
        <v xml:space="preserve"> 5,</v>
      </c>
      <c r="BH32" s="141" t="str">
        <f t="shared" si="4"/>
        <v/>
      </c>
      <c r="BI32" s="141" t="str">
        <f t="shared" si="5"/>
        <v/>
      </c>
      <c r="BJ32" s="141" t="str">
        <f t="shared" si="6"/>
        <v/>
      </c>
      <c r="BK32" s="141" t="str">
        <f t="shared" si="7"/>
        <v/>
      </c>
      <c r="BL32" s="141" t="str">
        <f t="shared" si="8"/>
        <v/>
      </c>
      <c r="BM32" s="141" t="str">
        <f t="shared" si="9"/>
        <v/>
      </c>
      <c r="BN32" s="141" t="str">
        <f t="shared" si="10"/>
        <v/>
      </c>
      <c r="BO32" s="141" t="str">
        <f t="shared" si="11"/>
        <v/>
      </c>
      <c r="BP32" s="141" t="str">
        <f t="shared" si="12"/>
        <v/>
      </c>
      <c r="BQ32" s="141" t="str">
        <f t="shared" si="13"/>
        <v/>
      </c>
      <c r="BR32" s="141" t="str">
        <f t="shared" si="14"/>
        <v/>
      </c>
      <c r="BS32" s="141" t="str">
        <f t="shared" si="15"/>
        <v/>
      </c>
      <c r="BT32" s="141" t="str">
        <f t="shared" si="16"/>
        <v/>
      </c>
      <c r="BU32" s="141" t="str">
        <f t="shared" si="17"/>
        <v/>
      </c>
      <c r="BV32" s="141" t="str">
        <f t="shared" si="18"/>
        <v/>
      </c>
      <c r="BW32" s="141" t="str">
        <f t="shared" si="19"/>
        <v/>
      </c>
      <c r="BX32" s="141" t="str">
        <f t="shared" si="20"/>
        <v/>
      </c>
      <c r="BY32" s="141" t="str">
        <f t="shared" si="21"/>
        <v/>
      </c>
      <c r="BZ32" s="141" t="str">
        <f t="shared" si="22"/>
        <v/>
      </c>
      <c r="CA32" s="141" t="str">
        <f t="shared" si="23"/>
        <v/>
      </c>
      <c r="CB32" s="141" t="str">
        <f t="shared" si="24"/>
        <v/>
      </c>
      <c r="CC32" s="141" t="str">
        <f t="shared" si="25"/>
        <v/>
      </c>
      <c r="CD32" s="141" t="str">
        <f t="shared" si="26"/>
        <v/>
      </c>
      <c r="CE32" s="141" t="str">
        <f t="shared" si="27"/>
        <v/>
      </c>
      <c r="CF32" s="141" t="str">
        <f t="shared" si="28"/>
        <v/>
      </c>
      <c r="CG32" s="141" t="str">
        <f t="shared" si="29"/>
        <v/>
      </c>
      <c r="CH32" s="141" t="str">
        <f t="shared" si="30"/>
        <v/>
      </c>
      <c r="CI32" s="141" t="str">
        <f t="shared" si="31"/>
        <v/>
      </c>
      <c r="CJ32" s="141" t="str">
        <f t="shared" si="32"/>
        <v/>
      </c>
      <c r="CK32" s="141" t="str">
        <f t="shared" si="33"/>
        <v/>
      </c>
      <c r="CL32" s="141" t="str">
        <f t="shared" si="34"/>
        <v/>
      </c>
      <c r="CM32" s="141" t="str">
        <f t="shared" si="35"/>
        <v/>
      </c>
      <c r="CN32" s="141" t="str">
        <f t="shared" si="36"/>
        <v/>
      </c>
      <c r="CO32" s="141" t="str">
        <f t="shared" si="37"/>
        <v/>
      </c>
      <c r="CP32" s="141" t="str">
        <f t="shared" si="38"/>
        <v/>
      </c>
    </row>
    <row r="33" spans="1:94">
      <c r="A33" s="58">
        <v>21</v>
      </c>
      <c r="B33" s="59" t="str">
        <f>HLOOKUP($D$5,Nama2Siswa!$A$1:$W$46,A33+1,FALSE)</f>
        <v>RENI SETIANINGSIH</v>
      </c>
      <c r="C33" s="60" t="s">
        <v>860</v>
      </c>
      <c r="D33" s="61" t="s">
        <v>879</v>
      </c>
      <c r="E33" s="62" t="s">
        <v>876</v>
      </c>
      <c r="F33" s="62"/>
      <c r="G33" s="62"/>
      <c r="H33" s="62"/>
      <c r="I33" s="62"/>
      <c r="J33" s="62"/>
      <c r="K33" s="63"/>
      <c r="L33" s="113">
        <f t="shared" si="39"/>
        <v>1</v>
      </c>
      <c r="M33" s="114">
        <f t="shared" si="40"/>
        <v>1</v>
      </c>
      <c r="N33" s="114">
        <f t="shared" si="41"/>
        <v>1</v>
      </c>
      <c r="O33" s="114">
        <f t="shared" si="42"/>
        <v>1</v>
      </c>
      <c r="P33" s="115">
        <f t="shared" si="43"/>
        <v>0</v>
      </c>
      <c r="Q33" s="113">
        <f t="shared" si="44"/>
        <v>1</v>
      </c>
      <c r="R33" s="114">
        <f t="shared" si="45"/>
        <v>1</v>
      </c>
      <c r="S33" s="114">
        <f t="shared" si="46"/>
        <v>1</v>
      </c>
      <c r="T33" s="114">
        <f t="shared" si="47"/>
        <v>1</v>
      </c>
      <c r="U33" s="115">
        <f t="shared" si="48"/>
        <v>1</v>
      </c>
      <c r="V33" s="113">
        <f t="shared" si="49"/>
        <v>0</v>
      </c>
      <c r="W33" s="114">
        <f t="shared" si="50"/>
        <v>0</v>
      </c>
      <c r="X33" s="114">
        <f t="shared" si="51"/>
        <v>0</v>
      </c>
      <c r="Y33" s="114">
        <f t="shared" si="52"/>
        <v>0</v>
      </c>
      <c r="Z33" s="115">
        <f t="shared" si="53"/>
        <v>0</v>
      </c>
      <c r="AA33" s="113">
        <f t="shared" si="54"/>
        <v>0</v>
      </c>
      <c r="AB33" s="114">
        <f t="shared" si="55"/>
        <v>0</v>
      </c>
      <c r="AC33" s="114">
        <f t="shared" si="56"/>
        <v>0</v>
      </c>
      <c r="AD33" s="114">
        <f t="shared" si="57"/>
        <v>0</v>
      </c>
      <c r="AE33" s="115">
        <f t="shared" si="58"/>
        <v>0</v>
      </c>
      <c r="AF33" s="113">
        <f t="shared" si="59"/>
        <v>0</v>
      </c>
      <c r="AG33" s="114">
        <f t="shared" si="60"/>
        <v>0</v>
      </c>
      <c r="AH33" s="114">
        <f t="shared" si="61"/>
        <v>0</v>
      </c>
      <c r="AI33" s="114">
        <f t="shared" si="62"/>
        <v>0</v>
      </c>
      <c r="AJ33" s="115">
        <f t="shared" si="63"/>
        <v>0</v>
      </c>
      <c r="AK33" s="113">
        <f t="shared" si="64"/>
        <v>0</v>
      </c>
      <c r="AL33" s="114">
        <f t="shared" si="65"/>
        <v>0</v>
      </c>
      <c r="AM33" s="114">
        <f t="shared" si="66"/>
        <v>0</v>
      </c>
      <c r="AN33" s="114">
        <f t="shared" si="67"/>
        <v>0</v>
      </c>
      <c r="AO33" s="115">
        <f t="shared" si="68"/>
        <v>0</v>
      </c>
      <c r="AP33" s="113">
        <f t="shared" si="69"/>
        <v>0</v>
      </c>
      <c r="AQ33" s="114">
        <f t="shared" si="70"/>
        <v>0</v>
      </c>
      <c r="AR33" s="114">
        <f t="shared" si="71"/>
        <v>0</v>
      </c>
      <c r="AS33" s="114">
        <f t="shared" si="72"/>
        <v>0</v>
      </c>
      <c r="AT33" s="115">
        <f t="shared" si="73"/>
        <v>0</v>
      </c>
      <c r="AU33" s="113">
        <f t="shared" si="74"/>
        <v>0</v>
      </c>
      <c r="AV33" s="114">
        <f t="shared" si="75"/>
        <v>0</v>
      </c>
      <c r="AW33" s="114">
        <f t="shared" si="76"/>
        <v>0</v>
      </c>
      <c r="AX33" s="114">
        <f t="shared" si="77"/>
        <v>0</v>
      </c>
      <c r="AY33" s="64">
        <f t="shared" si="78"/>
        <v>0</v>
      </c>
      <c r="AZ33" s="58">
        <f t="shared" si="79"/>
        <v>9</v>
      </c>
      <c r="BA33" s="58">
        <f t="shared" si="80"/>
        <v>90</v>
      </c>
      <c r="BC33" s="141" t="str">
        <f t="shared" si="81"/>
        <v/>
      </c>
      <c r="BD33" s="141" t="str">
        <f t="shared" si="0"/>
        <v/>
      </c>
      <c r="BE33" s="141" t="str">
        <f t="shared" si="1"/>
        <v/>
      </c>
      <c r="BF33" s="141" t="str">
        <f t="shared" si="2"/>
        <v/>
      </c>
      <c r="BG33" s="141" t="str">
        <f t="shared" si="3"/>
        <v xml:space="preserve"> 5,</v>
      </c>
      <c r="BH33" s="141" t="str">
        <f t="shared" si="4"/>
        <v/>
      </c>
      <c r="BI33" s="141" t="str">
        <f t="shared" si="5"/>
        <v/>
      </c>
      <c r="BJ33" s="141" t="str">
        <f t="shared" si="6"/>
        <v/>
      </c>
      <c r="BK33" s="141" t="str">
        <f t="shared" si="7"/>
        <v/>
      </c>
      <c r="BL33" s="141" t="str">
        <f t="shared" si="8"/>
        <v/>
      </c>
      <c r="BM33" s="141" t="str">
        <f t="shared" si="9"/>
        <v/>
      </c>
      <c r="BN33" s="141" t="str">
        <f t="shared" si="10"/>
        <v/>
      </c>
      <c r="BO33" s="141" t="str">
        <f t="shared" si="11"/>
        <v/>
      </c>
      <c r="BP33" s="141" t="str">
        <f t="shared" si="12"/>
        <v/>
      </c>
      <c r="BQ33" s="141" t="str">
        <f t="shared" si="13"/>
        <v/>
      </c>
      <c r="BR33" s="141" t="str">
        <f t="shared" si="14"/>
        <v/>
      </c>
      <c r="BS33" s="141" t="str">
        <f t="shared" si="15"/>
        <v/>
      </c>
      <c r="BT33" s="141" t="str">
        <f t="shared" si="16"/>
        <v/>
      </c>
      <c r="BU33" s="141" t="str">
        <f t="shared" si="17"/>
        <v/>
      </c>
      <c r="BV33" s="141" t="str">
        <f t="shared" si="18"/>
        <v/>
      </c>
      <c r="BW33" s="141" t="str">
        <f t="shared" si="19"/>
        <v/>
      </c>
      <c r="BX33" s="141" t="str">
        <f t="shared" si="20"/>
        <v/>
      </c>
      <c r="BY33" s="141" t="str">
        <f t="shared" si="21"/>
        <v/>
      </c>
      <c r="BZ33" s="141" t="str">
        <f t="shared" si="22"/>
        <v/>
      </c>
      <c r="CA33" s="141" t="str">
        <f t="shared" si="23"/>
        <v/>
      </c>
      <c r="CB33" s="141" t="str">
        <f t="shared" si="24"/>
        <v/>
      </c>
      <c r="CC33" s="141" t="str">
        <f t="shared" si="25"/>
        <v/>
      </c>
      <c r="CD33" s="141" t="str">
        <f t="shared" si="26"/>
        <v/>
      </c>
      <c r="CE33" s="141" t="str">
        <f t="shared" si="27"/>
        <v/>
      </c>
      <c r="CF33" s="141" t="str">
        <f t="shared" si="28"/>
        <v/>
      </c>
      <c r="CG33" s="141" t="str">
        <f t="shared" si="29"/>
        <v/>
      </c>
      <c r="CH33" s="141" t="str">
        <f t="shared" si="30"/>
        <v/>
      </c>
      <c r="CI33" s="141" t="str">
        <f t="shared" si="31"/>
        <v/>
      </c>
      <c r="CJ33" s="141" t="str">
        <f t="shared" si="32"/>
        <v/>
      </c>
      <c r="CK33" s="141" t="str">
        <f t="shared" si="33"/>
        <v/>
      </c>
      <c r="CL33" s="141" t="str">
        <f t="shared" si="34"/>
        <v/>
      </c>
      <c r="CM33" s="141" t="str">
        <f t="shared" si="35"/>
        <v/>
      </c>
      <c r="CN33" s="141" t="str">
        <f t="shared" si="36"/>
        <v/>
      </c>
      <c r="CO33" s="141" t="str">
        <f t="shared" si="37"/>
        <v/>
      </c>
      <c r="CP33" s="141" t="str">
        <f t="shared" si="38"/>
        <v/>
      </c>
    </row>
    <row r="34" spans="1:94">
      <c r="A34" s="65">
        <v>22</v>
      </c>
      <c r="B34" s="66" t="str">
        <f>HLOOKUP($D$5,Nama2Siswa!$A$1:$W$46,A34+1,FALSE)</f>
        <v>RUSWENDI</v>
      </c>
      <c r="C34" s="67" t="s">
        <v>860</v>
      </c>
      <c r="D34" s="68" t="s">
        <v>900</v>
      </c>
      <c r="E34" s="69" t="s">
        <v>901</v>
      </c>
      <c r="F34" s="69"/>
      <c r="G34" s="69"/>
      <c r="H34" s="69"/>
      <c r="I34" s="69"/>
      <c r="J34" s="69"/>
      <c r="K34" s="71"/>
      <c r="L34" s="116">
        <f t="shared" si="39"/>
        <v>1</v>
      </c>
      <c r="M34" s="117">
        <f t="shared" si="40"/>
        <v>1</v>
      </c>
      <c r="N34" s="117">
        <f t="shared" si="41"/>
        <v>0</v>
      </c>
      <c r="O34" s="117">
        <f t="shared" si="42"/>
        <v>0</v>
      </c>
      <c r="P34" s="118">
        <f t="shared" si="43"/>
        <v>0</v>
      </c>
      <c r="Q34" s="116">
        <f t="shared" si="44"/>
        <v>0</v>
      </c>
      <c r="R34" s="117">
        <f t="shared" si="45"/>
        <v>1</v>
      </c>
      <c r="S34" s="117">
        <f t="shared" si="46"/>
        <v>1</v>
      </c>
      <c r="T34" s="117">
        <f t="shared" si="47"/>
        <v>0</v>
      </c>
      <c r="U34" s="118">
        <f t="shared" si="48"/>
        <v>0</v>
      </c>
      <c r="V34" s="116">
        <f t="shared" si="49"/>
        <v>0</v>
      </c>
      <c r="W34" s="117">
        <f t="shared" si="50"/>
        <v>0</v>
      </c>
      <c r="X34" s="117">
        <f t="shared" si="51"/>
        <v>0</v>
      </c>
      <c r="Y34" s="117">
        <f t="shared" si="52"/>
        <v>0</v>
      </c>
      <c r="Z34" s="118">
        <f t="shared" si="53"/>
        <v>0</v>
      </c>
      <c r="AA34" s="116">
        <f t="shared" si="54"/>
        <v>0</v>
      </c>
      <c r="AB34" s="117">
        <f t="shared" si="55"/>
        <v>0</v>
      </c>
      <c r="AC34" s="117">
        <f t="shared" si="56"/>
        <v>0</v>
      </c>
      <c r="AD34" s="117">
        <f t="shared" si="57"/>
        <v>0</v>
      </c>
      <c r="AE34" s="118">
        <f t="shared" si="58"/>
        <v>0</v>
      </c>
      <c r="AF34" s="116">
        <f t="shared" si="59"/>
        <v>0</v>
      </c>
      <c r="AG34" s="117">
        <f t="shared" si="60"/>
        <v>0</v>
      </c>
      <c r="AH34" s="117">
        <f t="shared" si="61"/>
        <v>0</v>
      </c>
      <c r="AI34" s="117">
        <f t="shared" si="62"/>
        <v>0</v>
      </c>
      <c r="AJ34" s="118">
        <f t="shared" si="63"/>
        <v>0</v>
      </c>
      <c r="AK34" s="116">
        <f t="shared" si="64"/>
        <v>0</v>
      </c>
      <c r="AL34" s="117">
        <f t="shared" si="65"/>
        <v>0</v>
      </c>
      <c r="AM34" s="117">
        <f t="shared" si="66"/>
        <v>0</v>
      </c>
      <c r="AN34" s="117">
        <f t="shared" si="67"/>
        <v>0</v>
      </c>
      <c r="AO34" s="118">
        <f t="shared" si="68"/>
        <v>0</v>
      </c>
      <c r="AP34" s="116">
        <f t="shared" si="69"/>
        <v>0</v>
      </c>
      <c r="AQ34" s="117">
        <f t="shared" si="70"/>
        <v>0</v>
      </c>
      <c r="AR34" s="117">
        <f t="shared" si="71"/>
        <v>0</v>
      </c>
      <c r="AS34" s="117">
        <f t="shared" si="72"/>
        <v>0</v>
      </c>
      <c r="AT34" s="118">
        <f t="shared" si="73"/>
        <v>0</v>
      </c>
      <c r="AU34" s="116">
        <f t="shared" si="74"/>
        <v>0</v>
      </c>
      <c r="AV34" s="117">
        <f t="shared" si="75"/>
        <v>0</v>
      </c>
      <c r="AW34" s="117">
        <f t="shared" si="76"/>
        <v>0</v>
      </c>
      <c r="AX34" s="117">
        <f t="shared" si="77"/>
        <v>0</v>
      </c>
      <c r="AY34" s="72">
        <f t="shared" si="78"/>
        <v>0</v>
      </c>
      <c r="AZ34" s="65">
        <f t="shared" si="79"/>
        <v>4</v>
      </c>
      <c r="BA34" s="65">
        <f t="shared" si="80"/>
        <v>40</v>
      </c>
      <c r="BC34" s="141" t="str">
        <f t="shared" si="81"/>
        <v/>
      </c>
      <c r="BD34" s="141" t="str">
        <f t="shared" si="0"/>
        <v/>
      </c>
      <c r="BE34" s="141" t="str">
        <f t="shared" si="1"/>
        <v xml:space="preserve"> 3,</v>
      </c>
      <c r="BF34" s="141" t="str">
        <f t="shared" si="2"/>
        <v xml:space="preserve"> 4,</v>
      </c>
      <c r="BG34" s="141" t="str">
        <f t="shared" si="3"/>
        <v xml:space="preserve"> 5,</v>
      </c>
      <c r="BH34" s="141" t="str">
        <f t="shared" si="4"/>
        <v xml:space="preserve"> 6,</v>
      </c>
      <c r="BI34" s="141" t="str">
        <f t="shared" si="5"/>
        <v/>
      </c>
      <c r="BJ34" s="141" t="str">
        <f t="shared" si="6"/>
        <v/>
      </c>
      <c r="BK34" s="141" t="str">
        <f t="shared" si="7"/>
        <v xml:space="preserve"> 9,</v>
      </c>
      <c r="BL34" s="141" t="str">
        <f t="shared" si="8"/>
        <v xml:space="preserve"> 10,</v>
      </c>
      <c r="BM34" s="141" t="str">
        <f t="shared" si="9"/>
        <v/>
      </c>
      <c r="BN34" s="141" t="str">
        <f t="shared" si="10"/>
        <v/>
      </c>
      <c r="BO34" s="141" t="str">
        <f t="shared" si="11"/>
        <v/>
      </c>
      <c r="BP34" s="141" t="str">
        <f t="shared" si="12"/>
        <v/>
      </c>
      <c r="BQ34" s="141" t="str">
        <f t="shared" si="13"/>
        <v/>
      </c>
      <c r="BR34" s="141" t="str">
        <f t="shared" si="14"/>
        <v/>
      </c>
      <c r="BS34" s="141" t="str">
        <f t="shared" si="15"/>
        <v/>
      </c>
      <c r="BT34" s="141" t="str">
        <f t="shared" si="16"/>
        <v/>
      </c>
      <c r="BU34" s="141" t="str">
        <f t="shared" si="17"/>
        <v/>
      </c>
      <c r="BV34" s="141" t="str">
        <f t="shared" si="18"/>
        <v/>
      </c>
      <c r="BW34" s="141" t="str">
        <f t="shared" si="19"/>
        <v/>
      </c>
      <c r="BX34" s="141" t="str">
        <f t="shared" si="20"/>
        <v/>
      </c>
      <c r="BY34" s="141" t="str">
        <f t="shared" si="21"/>
        <v/>
      </c>
      <c r="BZ34" s="141" t="str">
        <f t="shared" si="22"/>
        <v/>
      </c>
      <c r="CA34" s="141" t="str">
        <f t="shared" si="23"/>
        <v/>
      </c>
      <c r="CB34" s="141" t="str">
        <f t="shared" si="24"/>
        <v/>
      </c>
      <c r="CC34" s="141" t="str">
        <f t="shared" si="25"/>
        <v/>
      </c>
      <c r="CD34" s="141" t="str">
        <f t="shared" si="26"/>
        <v/>
      </c>
      <c r="CE34" s="141" t="str">
        <f t="shared" si="27"/>
        <v/>
      </c>
      <c r="CF34" s="141" t="str">
        <f t="shared" si="28"/>
        <v/>
      </c>
      <c r="CG34" s="141" t="str">
        <f t="shared" si="29"/>
        <v/>
      </c>
      <c r="CH34" s="141" t="str">
        <f t="shared" si="30"/>
        <v/>
      </c>
      <c r="CI34" s="141" t="str">
        <f t="shared" si="31"/>
        <v/>
      </c>
      <c r="CJ34" s="141" t="str">
        <f t="shared" si="32"/>
        <v/>
      </c>
      <c r="CK34" s="141" t="str">
        <f t="shared" si="33"/>
        <v/>
      </c>
      <c r="CL34" s="141" t="str">
        <f t="shared" si="34"/>
        <v/>
      </c>
      <c r="CM34" s="141" t="str">
        <f t="shared" si="35"/>
        <v/>
      </c>
      <c r="CN34" s="141" t="str">
        <f t="shared" si="36"/>
        <v/>
      </c>
      <c r="CO34" s="141" t="str">
        <f t="shared" si="37"/>
        <v/>
      </c>
      <c r="CP34" s="141" t="str">
        <f t="shared" si="38"/>
        <v/>
      </c>
    </row>
    <row r="35" spans="1:94">
      <c r="A35" s="65">
        <v>23</v>
      </c>
      <c r="B35" s="66" t="str">
        <f>HLOOKUP($D$5,Nama2Siswa!$A$1:$W$46,A35+1,FALSE)</f>
        <v>SHELLA PUSPITARINI</v>
      </c>
      <c r="C35" s="67" t="s">
        <v>863</v>
      </c>
      <c r="D35" s="68" t="s">
        <v>870</v>
      </c>
      <c r="E35" s="69" t="s">
        <v>878</v>
      </c>
      <c r="F35" s="69"/>
      <c r="G35" s="69"/>
      <c r="H35" s="69"/>
      <c r="I35" s="69"/>
      <c r="J35" s="69"/>
      <c r="K35" s="71"/>
      <c r="L35" s="116">
        <f t="shared" si="39"/>
        <v>0</v>
      </c>
      <c r="M35" s="117">
        <f t="shared" si="40"/>
        <v>1</v>
      </c>
      <c r="N35" s="117">
        <f t="shared" si="41"/>
        <v>1</v>
      </c>
      <c r="O35" s="117">
        <f t="shared" si="42"/>
        <v>0</v>
      </c>
      <c r="P35" s="118">
        <f t="shared" si="43"/>
        <v>0</v>
      </c>
      <c r="Q35" s="116">
        <f t="shared" si="44"/>
        <v>1</v>
      </c>
      <c r="R35" s="117">
        <f t="shared" si="45"/>
        <v>1</v>
      </c>
      <c r="S35" s="117">
        <f t="shared" si="46"/>
        <v>1</v>
      </c>
      <c r="T35" s="117">
        <f t="shared" si="47"/>
        <v>1</v>
      </c>
      <c r="U35" s="118">
        <f t="shared" si="48"/>
        <v>1</v>
      </c>
      <c r="V35" s="116">
        <f t="shared" si="49"/>
        <v>0</v>
      </c>
      <c r="W35" s="117">
        <f t="shared" si="50"/>
        <v>0</v>
      </c>
      <c r="X35" s="117">
        <f t="shared" si="51"/>
        <v>0</v>
      </c>
      <c r="Y35" s="117">
        <f t="shared" si="52"/>
        <v>0</v>
      </c>
      <c r="Z35" s="118">
        <f t="shared" si="53"/>
        <v>0</v>
      </c>
      <c r="AA35" s="116">
        <f t="shared" si="54"/>
        <v>0</v>
      </c>
      <c r="AB35" s="117">
        <f t="shared" si="55"/>
        <v>0</v>
      </c>
      <c r="AC35" s="117">
        <f t="shared" si="56"/>
        <v>0</v>
      </c>
      <c r="AD35" s="117">
        <f t="shared" si="57"/>
        <v>0</v>
      </c>
      <c r="AE35" s="118">
        <f t="shared" si="58"/>
        <v>0</v>
      </c>
      <c r="AF35" s="116">
        <f t="shared" si="59"/>
        <v>0</v>
      </c>
      <c r="AG35" s="117">
        <f t="shared" si="60"/>
        <v>0</v>
      </c>
      <c r="AH35" s="117">
        <f t="shared" si="61"/>
        <v>0</v>
      </c>
      <c r="AI35" s="117">
        <f t="shared" si="62"/>
        <v>0</v>
      </c>
      <c r="AJ35" s="118">
        <f t="shared" si="63"/>
        <v>0</v>
      </c>
      <c r="AK35" s="116">
        <f t="shared" si="64"/>
        <v>0</v>
      </c>
      <c r="AL35" s="117">
        <f t="shared" si="65"/>
        <v>0</v>
      </c>
      <c r="AM35" s="117">
        <f t="shared" si="66"/>
        <v>0</v>
      </c>
      <c r="AN35" s="117">
        <f t="shared" si="67"/>
        <v>0</v>
      </c>
      <c r="AO35" s="118">
        <f t="shared" si="68"/>
        <v>0</v>
      </c>
      <c r="AP35" s="116">
        <f t="shared" si="69"/>
        <v>0</v>
      </c>
      <c r="AQ35" s="117">
        <f t="shared" si="70"/>
        <v>0</v>
      </c>
      <c r="AR35" s="117">
        <f t="shared" si="71"/>
        <v>0</v>
      </c>
      <c r="AS35" s="117">
        <f t="shared" si="72"/>
        <v>0</v>
      </c>
      <c r="AT35" s="118">
        <f t="shared" si="73"/>
        <v>0</v>
      </c>
      <c r="AU35" s="116">
        <f t="shared" si="74"/>
        <v>0</v>
      </c>
      <c r="AV35" s="117">
        <f t="shared" si="75"/>
        <v>0</v>
      </c>
      <c r="AW35" s="117">
        <f t="shared" si="76"/>
        <v>0</v>
      </c>
      <c r="AX35" s="117">
        <f t="shared" si="77"/>
        <v>0</v>
      </c>
      <c r="AY35" s="72">
        <f t="shared" si="78"/>
        <v>0</v>
      </c>
      <c r="AZ35" s="65">
        <f t="shared" si="79"/>
        <v>7</v>
      </c>
      <c r="BA35" s="65">
        <f t="shared" si="80"/>
        <v>70</v>
      </c>
      <c r="BC35" s="141" t="str">
        <f t="shared" si="81"/>
        <v xml:space="preserve"> 1,</v>
      </c>
      <c r="BD35" s="141" t="str">
        <f t="shared" si="0"/>
        <v/>
      </c>
      <c r="BE35" s="141" t="str">
        <f t="shared" si="1"/>
        <v/>
      </c>
      <c r="BF35" s="141" t="str">
        <f t="shared" si="2"/>
        <v xml:space="preserve"> 4,</v>
      </c>
      <c r="BG35" s="141" t="str">
        <f t="shared" si="3"/>
        <v xml:space="preserve"> 5,</v>
      </c>
      <c r="BH35" s="141" t="str">
        <f t="shared" si="4"/>
        <v/>
      </c>
      <c r="BI35" s="141" t="str">
        <f t="shared" si="5"/>
        <v/>
      </c>
      <c r="BJ35" s="141" t="str">
        <f t="shared" si="6"/>
        <v/>
      </c>
      <c r="BK35" s="141" t="str">
        <f t="shared" si="7"/>
        <v/>
      </c>
      <c r="BL35" s="141" t="str">
        <f t="shared" si="8"/>
        <v/>
      </c>
      <c r="BM35" s="141" t="str">
        <f t="shared" si="9"/>
        <v/>
      </c>
      <c r="BN35" s="141" t="str">
        <f t="shared" si="10"/>
        <v/>
      </c>
      <c r="BO35" s="141" t="str">
        <f t="shared" si="11"/>
        <v/>
      </c>
      <c r="BP35" s="141" t="str">
        <f t="shared" si="12"/>
        <v/>
      </c>
      <c r="BQ35" s="141" t="str">
        <f t="shared" si="13"/>
        <v/>
      </c>
      <c r="BR35" s="141" t="str">
        <f t="shared" si="14"/>
        <v/>
      </c>
      <c r="BS35" s="141" t="str">
        <f t="shared" si="15"/>
        <v/>
      </c>
      <c r="BT35" s="141" t="str">
        <f t="shared" si="16"/>
        <v/>
      </c>
      <c r="BU35" s="141" t="str">
        <f t="shared" si="17"/>
        <v/>
      </c>
      <c r="BV35" s="141" t="str">
        <f t="shared" si="18"/>
        <v/>
      </c>
      <c r="BW35" s="141" t="str">
        <f t="shared" si="19"/>
        <v/>
      </c>
      <c r="BX35" s="141" t="str">
        <f t="shared" si="20"/>
        <v/>
      </c>
      <c r="BY35" s="141" t="str">
        <f t="shared" si="21"/>
        <v/>
      </c>
      <c r="BZ35" s="141" t="str">
        <f t="shared" si="22"/>
        <v/>
      </c>
      <c r="CA35" s="141" t="str">
        <f t="shared" si="23"/>
        <v/>
      </c>
      <c r="CB35" s="141" t="str">
        <f t="shared" si="24"/>
        <v/>
      </c>
      <c r="CC35" s="141" t="str">
        <f t="shared" si="25"/>
        <v/>
      </c>
      <c r="CD35" s="141" t="str">
        <f t="shared" si="26"/>
        <v/>
      </c>
      <c r="CE35" s="141" t="str">
        <f t="shared" si="27"/>
        <v/>
      </c>
      <c r="CF35" s="141" t="str">
        <f t="shared" si="28"/>
        <v/>
      </c>
      <c r="CG35" s="141" t="str">
        <f t="shared" si="29"/>
        <v/>
      </c>
      <c r="CH35" s="141" t="str">
        <f t="shared" si="30"/>
        <v/>
      </c>
      <c r="CI35" s="141" t="str">
        <f t="shared" si="31"/>
        <v/>
      </c>
      <c r="CJ35" s="141" t="str">
        <f t="shared" si="32"/>
        <v/>
      </c>
      <c r="CK35" s="141" t="str">
        <f t="shared" si="33"/>
        <v/>
      </c>
      <c r="CL35" s="141" t="str">
        <f t="shared" si="34"/>
        <v/>
      </c>
      <c r="CM35" s="141" t="str">
        <f t="shared" si="35"/>
        <v/>
      </c>
      <c r="CN35" s="141" t="str">
        <f t="shared" si="36"/>
        <v/>
      </c>
      <c r="CO35" s="141" t="str">
        <f t="shared" si="37"/>
        <v/>
      </c>
      <c r="CP35" s="141" t="str">
        <f t="shared" si="38"/>
        <v/>
      </c>
    </row>
    <row r="36" spans="1:94">
      <c r="A36" s="65">
        <v>24</v>
      </c>
      <c r="B36" s="66" t="str">
        <f>HLOOKUP($D$5,Nama2Siswa!$A$1:$W$46,A36+1,FALSE)</f>
        <v>SILVIA AGUSTIN</v>
      </c>
      <c r="C36" s="67" t="s">
        <v>860</v>
      </c>
      <c r="D36" s="68" t="s">
        <v>879</v>
      </c>
      <c r="E36" s="69" t="s">
        <v>876</v>
      </c>
      <c r="F36" s="69"/>
      <c r="G36" s="69"/>
      <c r="H36" s="69"/>
      <c r="I36" s="69"/>
      <c r="J36" s="69"/>
      <c r="K36" s="71"/>
      <c r="L36" s="116">
        <f t="shared" si="39"/>
        <v>1</v>
      </c>
      <c r="M36" s="117">
        <f t="shared" si="40"/>
        <v>1</v>
      </c>
      <c r="N36" s="117">
        <f t="shared" si="41"/>
        <v>1</v>
      </c>
      <c r="O36" s="117">
        <f t="shared" si="42"/>
        <v>1</v>
      </c>
      <c r="P36" s="118">
        <f t="shared" si="43"/>
        <v>0</v>
      </c>
      <c r="Q36" s="116">
        <f t="shared" si="44"/>
        <v>1</v>
      </c>
      <c r="R36" s="117">
        <f t="shared" si="45"/>
        <v>1</v>
      </c>
      <c r="S36" s="117">
        <f t="shared" si="46"/>
        <v>1</v>
      </c>
      <c r="T36" s="117">
        <f t="shared" si="47"/>
        <v>1</v>
      </c>
      <c r="U36" s="118">
        <f t="shared" si="48"/>
        <v>1</v>
      </c>
      <c r="V36" s="116">
        <f t="shared" si="49"/>
        <v>0</v>
      </c>
      <c r="W36" s="117">
        <f t="shared" si="50"/>
        <v>0</v>
      </c>
      <c r="X36" s="117">
        <f t="shared" si="51"/>
        <v>0</v>
      </c>
      <c r="Y36" s="117">
        <f t="shared" si="52"/>
        <v>0</v>
      </c>
      <c r="Z36" s="118">
        <f t="shared" si="53"/>
        <v>0</v>
      </c>
      <c r="AA36" s="116">
        <f t="shared" si="54"/>
        <v>0</v>
      </c>
      <c r="AB36" s="117">
        <f t="shared" si="55"/>
        <v>0</v>
      </c>
      <c r="AC36" s="117">
        <f t="shared" si="56"/>
        <v>0</v>
      </c>
      <c r="AD36" s="117">
        <f t="shared" si="57"/>
        <v>0</v>
      </c>
      <c r="AE36" s="118">
        <f t="shared" si="58"/>
        <v>0</v>
      </c>
      <c r="AF36" s="116">
        <f t="shared" si="59"/>
        <v>0</v>
      </c>
      <c r="AG36" s="117">
        <f t="shared" si="60"/>
        <v>0</v>
      </c>
      <c r="AH36" s="117">
        <f t="shared" si="61"/>
        <v>0</v>
      </c>
      <c r="AI36" s="117">
        <f t="shared" si="62"/>
        <v>0</v>
      </c>
      <c r="AJ36" s="118">
        <f t="shared" si="63"/>
        <v>0</v>
      </c>
      <c r="AK36" s="116">
        <f t="shared" si="64"/>
        <v>0</v>
      </c>
      <c r="AL36" s="117">
        <f t="shared" si="65"/>
        <v>0</v>
      </c>
      <c r="AM36" s="117">
        <f t="shared" si="66"/>
        <v>0</v>
      </c>
      <c r="AN36" s="117">
        <f t="shared" si="67"/>
        <v>0</v>
      </c>
      <c r="AO36" s="118">
        <f t="shared" si="68"/>
        <v>0</v>
      </c>
      <c r="AP36" s="116">
        <f t="shared" si="69"/>
        <v>0</v>
      </c>
      <c r="AQ36" s="117">
        <f t="shared" si="70"/>
        <v>0</v>
      </c>
      <c r="AR36" s="117">
        <f t="shared" si="71"/>
        <v>0</v>
      </c>
      <c r="AS36" s="117">
        <f t="shared" si="72"/>
        <v>0</v>
      </c>
      <c r="AT36" s="118">
        <f t="shared" si="73"/>
        <v>0</v>
      </c>
      <c r="AU36" s="116">
        <f t="shared" si="74"/>
        <v>0</v>
      </c>
      <c r="AV36" s="117">
        <f t="shared" si="75"/>
        <v>0</v>
      </c>
      <c r="AW36" s="117">
        <f t="shared" si="76"/>
        <v>0</v>
      </c>
      <c r="AX36" s="117">
        <f t="shared" si="77"/>
        <v>0</v>
      </c>
      <c r="AY36" s="72">
        <f t="shared" si="78"/>
        <v>0</v>
      </c>
      <c r="AZ36" s="65">
        <f t="shared" si="79"/>
        <v>9</v>
      </c>
      <c r="BA36" s="65">
        <f t="shared" si="80"/>
        <v>90</v>
      </c>
      <c r="BC36" s="141" t="str">
        <f t="shared" si="81"/>
        <v/>
      </c>
      <c r="BD36" s="141" t="str">
        <f t="shared" si="0"/>
        <v/>
      </c>
      <c r="BE36" s="141" t="str">
        <f t="shared" si="1"/>
        <v/>
      </c>
      <c r="BF36" s="141" t="str">
        <f t="shared" si="2"/>
        <v/>
      </c>
      <c r="BG36" s="141" t="str">
        <f t="shared" si="3"/>
        <v xml:space="preserve"> 5,</v>
      </c>
      <c r="BH36" s="141" t="str">
        <f t="shared" si="4"/>
        <v/>
      </c>
      <c r="BI36" s="141" t="str">
        <f t="shared" si="5"/>
        <v/>
      </c>
      <c r="BJ36" s="141" t="str">
        <f t="shared" si="6"/>
        <v/>
      </c>
      <c r="BK36" s="141" t="str">
        <f t="shared" si="7"/>
        <v/>
      </c>
      <c r="BL36" s="141" t="str">
        <f t="shared" si="8"/>
        <v/>
      </c>
      <c r="BM36" s="141" t="str">
        <f t="shared" si="9"/>
        <v/>
      </c>
      <c r="BN36" s="141" t="str">
        <f t="shared" si="10"/>
        <v/>
      </c>
      <c r="BO36" s="141" t="str">
        <f t="shared" si="11"/>
        <v/>
      </c>
      <c r="BP36" s="141" t="str">
        <f t="shared" si="12"/>
        <v/>
      </c>
      <c r="BQ36" s="141" t="str">
        <f t="shared" si="13"/>
        <v/>
      </c>
      <c r="BR36" s="141" t="str">
        <f t="shared" si="14"/>
        <v/>
      </c>
      <c r="BS36" s="141" t="str">
        <f t="shared" si="15"/>
        <v/>
      </c>
      <c r="BT36" s="141" t="str">
        <f t="shared" si="16"/>
        <v/>
      </c>
      <c r="BU36" s="141" t="str">
        <f t="shared" si="17"/>
        <v/>
      </c>
      <c r="BV36" s="141" t="str">
        <f t="shared" si="18"/>
        <v/>
      </c>
      <c r="BW36" s="141" t="str">
        <f t="shared" si="19"/>
        <v/>
      </c>
      <c r="BX36" s="141" t="str">
        <f t="shared" si="20"/>
        <v/>
      </c>
      <c r="BY36" s="141" t="str">
        <f t="shared" si="21"/>
        <v/>
      </c>
      <c r="BZ36" s="141" t="str">
        <f t="shared" si="22"/>
        <v/>
      </c>
      <c r="CA36" s="141" t="str">
        <f t="shared" si="23"/>
        <v/>
      </c>
      <c r="CB36" s="141" t="str">
        <f t="shared" si="24"/>
        <v/>
      </c>
      <c r="CC36" s="141" t="str">
        <f t="shared" si="25"/>
        <v/>
      </c>
      <c r="CD36" s="141" t="str">
        <f t="shared" si="26"/>
        <v/>
      </c>
      <c r="CE36" s="141" t="str">
        <f t="shared" si="27"/>
        <v/>
      </c>
      <c r="CF36" s="141" t="str">
        <f t="shared" si="28"/>
        <v/>
      </c>
      <c r="CG36" s="141" t="str">
        <f t="shared" si="29"/>
        <v/>
      </c>
      <c r="CH36" s="141" t="str">
        <f t="shared" si="30"/>
        <v/>
      </c>
      <c r="CI36" s="141" t="str">
        <f t="shared" si="31"/>
        <v/>
      </c>
      <c r="CJ36" s="141" t="str">
        <f t="shared" si="32"/>
        <v/>
      </c>
      <c r="CK36" s="141" t="str">
        <f t="shared" si="33"/>
        <v/>
      </c>
      <c r="CL36" s="141" t="str">
        <f t="shared" si="34"/>
        <v/>
      </c>
      <c r="CM36" s="141" t="str">
        <f t="shared" si="35"/>
        <v/>
      </c>
      <c r="CN36" s="141" t="str">
        <f t="shared" si="36"/>
        <v/>
      </c>
      <c r="CO36" s="141" t="str">
        <f t="shared" si="37"/>
        <v/>
      </c>
      <c r="CP36" s="141" t="str">
        <f t="shared" si="38"/>
        <v/>
      </c>
    </row>
    <row r="37" spans="1:94" ht="15" thickBot="1">
      <c r="A37" s="73">
        <v>25</v>
      </c>
      <c r="B37" s="74" t="str">
        <f>HLOOKUP($D$5,Nama2Siswa!$A$1:$W$46,A37+1,FALSE)</f>
        <v>SITI ASIYAH</v>
      </c>
      <c r="C37" s="75" t="s">
        <v>863</v>
      </c>
      <c r="D37" s="76" t="s">
        <v>883</v>
      </c>
      <c r="E37" s="77" t="s">
        <v>884</v>
      </c>
      <c r="F37" s="77"/>
      <c r="G37" s="77"/>
      <c r="H37" s="77"/>
      <c r="I37" s="77"/>
      <c r="J37" s="77"/>
      <c r="K37" s="78"/>
      <c r="L37" s="119">
        <f t="shared" si="39"/>
        <v>1</v>
      </c>
      <c r="M37" s="120">
        <f t="shared" si="40"/>
        <v>1</v>
      </c>
      <c r="N37" s="120">
        <f t="shared" si="41"/>
        <v>0</v>
      </c>
      <c r="O37" s="120">
        <f t="shared" si="42"/>
        <v>1</v>
      </c>
      <c r="P37" s="121">
        <f t="shared" si="43"/>
        <v>0</v>
      </c>
      <c r="Q37" s="119">
        <f t="shared" si="44"/>
        <v>1</v>
      </c>
      <c r="R37" s="120">
        <f t="shared" si="45"/>
        <v>0</v>
      </c>
      <c r="S37" s="120">
        <f t="shared" si="46"/>
        <v>0</v>
      </c>
      <c r="T37" s="120">
        <f t="shared" si="47"/>
        <v>1</v>
      </c>
      <c r="U37" s="121">
        <f t="shared" si="48"/>
        <v>0</v>
      </c>
      <c r="V37" s="119">
        <f t="shared" si="49"/>
        <v>0</v>
      </c>
      <c r="W37" s="120">
        <f t="shared" si="50"/>
        <v>0</v>
      </c>
      <c r="X37" s="120">
        <f t="shared" si="51"/>
        <v>0</v>
      </c>
      <c r="Y37" s="120">
        <f t="shared" si="52"/>
        <v>0</v>
      </c>
      <c r="Z37" s="121">
        <f t="shared" si="53"/>
        <v>0</v>
      </c>
      <c r="AA37" s="119">
        <f t="shared" si="54"/>
        <v>0</v>
      </c>
      <c r="AB37" s="120">
        <f t="shared" si="55"/>
        <v>0</v>
      </c>
      <c r="AC37" s="120">
        <f t="shared" si="56"/>
        <v>0</v>
      </c>
      <c r="AD37" s="120">
        <f t="shared" si="57"/>
        <v>0</v>
      </c>
      <c r="AE37" s="121">
        <f t="shared" si="58"/>
        <v>0</v>
      </c>
      <c r="AF37" s="119">
        <f t="shared" si="59"/>
        <v>0</v>
      </c>
      <c r="AG37" s="120">
        <f t="shared" si="60"/>
        <v>0</v>
      </c>
      <c r="AH37" s="120">
        <f t="shared" si="61"/>
        <v>0</v>
      </c>
      <c r="AI37" s="120">
        <f t="shared" si="62"/>
        <v>0</v>
      </c>
      <c r="AJ37" s="121">
        <f t="shared" si="63"/>
        <v>0</v>
      </c>
      <c r="AK37" s="119">
        <f t="shared" si="64"/>
        <v>0</v>
      </c>
      <c r="AL37" s="120">
        <f t="shared" si="65"/>
        <v>0</v>
      </c>
      <c r="AM37" s="120">
        <f t="shared" si="66"/>
        <v>0</v>
      </c>
      <c r="AN37" s="120">
        <f t="shared" si="67"/>
        <v>0</v>
      </c>
      <c r="AO37" s="121">
        <f t="shared" si="68"/>
        <v>0</v>
      </c>
      <c r="AP37" s="119">
        <f t="shared" si="69"/>
        <v>0</v>
      </c>
      <c r="AQ37" s="120">
        <f t="shared" si="70"/>
        <v>0</v>
      </c>
      <c r="AR37" s="120">
        <f t="shared" si="71"/>
        <v>0</v>
      </c>
      <c r="AS37" s="120">
        <f t="shared" si="72"/>
        <v>0</v>
      </c>
      <c r="AT37" s="121">
        <f t="shared" si="73"/>
        <v>0</v>
      </c>
      <c r="AU37" s="119">
        <f t="shared" si="74"/>
        <v>0</v>
      </c>
      <c r="AV37" s="120">
        <f t="shared" si="75"/>
        <v>0</v>
      </c>
      <c r="AW37" s="120">
        <f t="shared" si="76"/>
        <v>0</v>
      </c>
      <c r="AX37" s="120">
        <f t="shared" si="77"/>
        <v>0</v>
      </c>
      <c r="AY37" s="79">
        <f t="shared" si="78"/>
        <v>0</v>
      </c>
      <c r="AZ37" s="73">
        <f t="shared" si="79"/>
        <v>5</v>
      </c>
      <c r="BA37" s="73">
        <f t="shared" si="80"/>
        <v>50</v>
      </c>
      <c r="BC37" s="141" t="str">
        <f t="shared" si="81"/>
        <v/>
      </c>
      <c r="BD37" s="141" t="str">
        <f t="shared" si="0"/>
        <v/>
      </c>
      <c r="BE37" s="141" t="str">
        <f t="shared" si="1"/>
        <v xml:space="preserve"> 3,</v>
      </c>
      <c r="BF37" s="141" t="str">
        <f t="shared" si="2"/>
        <v/>
      </c>
      <c r="BG37" s="141" t="str">
        <f t="shared" si="3"/>
        <v xml:space="preserve"> 5,</v>
      </c>
      <c r="BH37" s="141" t="str">
        <f t="shared" si="4"/>
        <v/>
      </c>
      <c r="BI37" s="141" t="str">
        <f t="shared" si="5"/>
        <v xml:space="preserve"> 7,</v>
      </c>
      <c r="BJ37" s="141" t="str">
        <f t="shared" si="6"/>
        <v xml:space="preserve"> 8,</v>
      </c>
      <c r="BK37" s="141" t="str">
        <f t="shared" si="7"/>
        <v/>
      </c>
      <c r="BL37" s="141" t="str">
        <f t="shared" si="8"/>
        <v xml:space="preserve"> 10,</v>
      </c>
      <c r="BM37" s="141" t="str">
        <f t="shared" si="9"/>
        <v/>
      </c>
      <c r="BN37" s="141" t="str">
        <f t="shared" si="10"/>
        <v/>
      </c>
      <c r="BO37" s="141" t="str">
        <f t="shared" si="11"/>
        <v/>
      </c>
      <c r="BP37" s="141" t="str">
        <f t="shared" si="12"/>
        <v/>
      </c>
      <c r="BQ37" s="141" t="str">
        <f t="shared" si="13"/>
        <v/>
      </c>
      <c r="BR37" s="141" t="str">
        <f t="shared" si="14"/>
        <v/>
      </c>
      <c r="BS37" s="141" t="str">
        <f t="shared" si="15"/>
        <v/>
      </c>
      <c r="BT37" s="141" t="str">
        <f t="shared" si="16"/>
        <v/>
      </c>
      <c r="BU37" s="141" t="str">
        <f t="shared" si="17"/>
        <v/>
      </c>
      <c r="BV37" s="141" t="str">
        <f t="shared" si="18"/>
        <v/>
      </c>
      <c r="BW37" s="141" t="str">
        <f t="shared" si="19"/>
        <v/>
      </c>
      <c r="BX37" s="141" t="str">
        <f t="shared" si="20"/>
        <v/>
      </c>
      <c r="BY37" s="141" t="str">
        <f t="shared" si="21"/>
        <v/>
      </c>
      <c r="BZ37" s="141" t="str">
        <f t="shared" si="22"/>
        <v/>
      </c>
      <c r="CA37" s="141" t="str">
        <f t="shared" si="23"/>
        <v/>
      </c>
      <c r="CB37" s="141" t="str">
        <f t="shared" si="24"/>
        <v/>
      </c>
      <c r="CC37" s="141" t="str">
        <f t="shared" si="25"/>
        <v/>
      </c>
      <c r="CD37" s="141" t="str">
        <f t="shared" si="26"/>
        <v/>
      </c>
      <c r="CE37" s="141" t="str">
        <f t="shared" si="27"/>
        <v/>
      </c>
      <c r="CF37" s="141" t="str">
        <f t="shared" si="28"/>
        <v/>
      </c>
      <c r="CG37" s="141" t="str">
        <f t="shared" si="29"/>
        <v/>
      </c>
      <c r="CH37" s="141" t="str">
        <f t="shared" si="30"/>
        <v/>
      </c>
      <c r="CI37" s="141" t="str">
        <f t="shared" si="31"/>
        <v/>
      </c>
      <c r="CJ37" s="141" t="str">
        <f t="shared" si="32"/>
        <v/>
      </c>
      <c r="CK37" s="141" t="str">
        <f t="shared" si="33"/>
        <v/>
      </c>
      <c r="CL37" s="141" t="str">
        <f t="shared" si="34"/>
        <v/>
      </c>
      <c r="CM37" s="141" t="str">
        <f t="shared" si="35"/>
        <v/>
      </c>
      <c r="CN37" s="141" t="str">
        <f t="shared" si="36"/>
        <v/>
      </c>
      <c r="CO37" s="141" t="str">
        <f t="shared" si="37"/>
        <v/>
      </c>
      <c r="CP37" s="141" t="str">
        <f t="shared" si="38"/>
        <v/>
      </c>
    </row>
    <row r="38" spans="1:94">
      <c r="A38" s="58">
        <v>26</v>
      </c>
      <c r="B38" s="59" t="str">
        <f>HLOOKUP($D$5,Nama2Siswa!$A$1:$W$46,A38+1,FALSE)</f>
        <v>SYAIFUDIN</v>
      </c>
      <c r="C38" s="60" t="s">
        <v>863</v>
      </c>
      <c r="D38" s="61" t="s">
        <v>896</v>
      </c>
      <c r="E38" s="62" t="s">
        <v>878</v>
      </c>
      <c r="F38" s="62"/>
      <c r="G38" s="62"/>
      <c r="H38" s="62"/>
      <c r="I38" s="62"/>
      <c r="J38" s="62"/>
      <c r="K38" s="63"/>
      <c r="L38" s="113">
        <f t="shared" si="39"/>
        <v>0</v>
      </c>
      <c r="M38" s="114">
        <f t="shared" si="40"/>
        <v>1</v>
      </c>
      <c r="N38" s="114">
        <f t="shared" si="41"/>
        <v>1</v>
      </c>
      <c r="O38" s="114">
        <f t="shared" si="42"/>
        <v>1</v>
      </c>
      <c r="P38" s="115">
        <f t="shared" si="43"/>
        <v>0</v>
      </c>
      <c r="Q38" s="113">
        <f t="shared" si="44"/>
        <v>1</v>
      </c>
      <c r="R38" s="114">
        <f t="shared" si="45"/>
        <v>1</v>
      </c>
      <c r="S38" s="114">
        <f t="shared" si="46"/>
        <v>1</v>
      </c>
      <c r="T38" s="114">
        <f t="shared" si="47"/>
        <v>1</v>
      </c>
      <c r="U38" s="115">
        <f t="shared" si="48"/>
        <v>1</v>
      </c>
      <c r="V38" s="113">
        <f t="shared" si="49"/>
        <v>0</v>
      </c>
      <c r="W38" s="114">
        <f t="shared" si="50"/>
        <v>0</v>
      </c>
      <c r="X38" s="114">
        <f t="shared" si="51"/>
        <v>0</v>
      </c>
      <c r="Y38" s="114">
        <f t="shared" si="52"/>
        <v>0</v>
      </c>
      <c r="Z38" s="115">
        <f t="shared" si="53"/>
        <v>0</v>
      </c>
      <c r="AA38" s="113">
        <f t="shared" si="54"/>
        <v>0</v>
      </c>
      <c r="AB38" s="114">
        <f t="shared" si="55"/>
        <v>0</v>
      </c>
      <c r="AC38" s="114">
        <f t="shared" si="56"/>
        <v>0</v>
      </c>
      <c r="AD38" s="114">
        <f t="shared" si="57"/>
        <v>0</v>
      </c>
      <c r="AE38" s="115">
        <f t="shared" si="58"/>
        <v>0</v>
      </c>
      <c r="AF38" s="113">
        <f t="shared" si="59"/>
        <v>0</v>
      </c>
      <c r="AG38" s="114">
        <f t="shared" si="60"/>
        <v>0</v>
      </c>
      <c r="AH38" s="114">
        <f t="shared" si="61"/>
        <v>0</v>
      </c>
      <c r="AI38" s="114">
        <f t="shared" si="62"/>
        <v>0</v>
      </c>
      <c r="AJ38" s="115">
        <f t="shared" si="63"/>
        <v>0</v>
      </c>
      <c r="AK38" s="113">
        <f t="shared" si="64"/>
        <v>0</v>
      </c>
      <c r="AL38" s="114">
        <f t="shared" si="65"/>
        <v>0</v>
      </c>
      <c r="AM38" s="114">
        <f t="shared" si="66"/>
        <v>0</v>
      </c>
      <c r="AN38" s="114">
        <f t="shared" si="67"/>
        <v>0</v>
      </c>
      <c r="AO38" s="115">
        <f t="shared" si="68"/>
        <v>0</v>
      </c>
      <c r="AP38" s="113">
        <f t="shared" si="69"/>
        <v>0</v>
      </c>
      <c r="AQ38" s="114">
        <f t="shared" si="70"/>
        <v>0</v>
      </c>
      <c r="AR38" s="114">
        <f t="shared" si="71"/>
        <v>0</v>
      </c>
      <c r="AS38" s="114">
        <f t="shared" si="72"/>
        <v>0</v>
      </c>
      <c r="AT38" s="115">
        <f t="shared" si="73"/>
        <v>0</v>
      </c>
      <c r="AU38" s="113">
        <f t="shared" si="74"/>
        <v>0</v>
      </c>
      <c r="AV38" s="114">
        <f t="shared" si="75"/>
        <v>0</v>
      </c>
      <c r="AW38" s="114">
        <f t="shared" si="76"/>
        <v>0</v>
      </c>
      <c r="AX38" s="114">
        <f t="shared" si="77"/>
        <v>0</v>
      </c>
      <c r="AY38" s="64">
        <f t="shared" si="78"/>
        <v>0</v>
      </c>
      <c r="AZ38" s="58">
        <f t="shared" si="79"/>
        <v>8</v>
      </c>
      <c r="BA38" s="58">
        <f t="shared" si="80"/>
        <v>80</v>
      </c>
      <c r="BC38" s="141" t="str">
        <f t="shared" si="81"/>
        <v xml:space="preserve"> 1,</v>
      </c>
      <c r="BD38" s="141" t="str">
        <f t="shared" si="0"/>
        <v/>
      </c>
      <c r="BE38" s="141" t="str">
        <f t="shared" si="1"/>
        <v/>
      </c>
      <c r="BF38" s="141" t="str">
        <f t="shared" si="2"/>
        <v/>
      </c>
      <c r="BG38" s="141" t="str">
        <f t="shared" si="3"/>
        <v xml:space="preserve"> 5,</v>
      </c>
      <c r="BH38" s="141" t="str">
        <f t="shared" si="4"/>
        <v/>
      </c>
      <c r="BI38" s="141" t="str">
        <f t="shared" si="5"/>
        <v/>
      </c>
      <c r="BJ38" s="141" t="str">
        <f t="shared" si="6"/>
        <v/>
      </c>
      <c r="BK38" s="141" t="str">
        <f t="shared" si="7"/>
        <v/>
      </c>
      <c r="BL38" s="141" t="str">
        <f t="shared" si="8"/>
        <v/>
      </c>
      <c r="BM38" s="141" t="str">
        <f t="shared" si="9"/>
        <v/>
      </c>
      <c r="BN38" s="141" t="str">
        <f t="shared" si="10"/>
        <v/>
      </c>
      <c r="BO38" s="141" t="str">
        <f t="shared" si="11"/>
        <v/>
      </c>
      <c r="BP38" s="141" t="str">
        <f t="shared" si="12"/>
        <v/>
      </c>
      <c r="BQ38" s="141" t="str">
        <f t="shared" si="13"/>
        <v/>
      </c>
      <c r="BR38" s="141" t="str">
        <f t="shared" si="14"/>
        <v/>
      </c>
      <c r="BS38" s="141" t="str">
        <f t="shared" si="15"/>
        <v/>
      </c>
      <c r="BT38" s="141" t="str">
        <f t="shared" si="16"/>
        <v/>
      </c>
      <c r="BU38" s="141" t="str">
        <f t="shared" si="17"/>
        <v/>
      </c>
      <c r="BV38" s="141" t="str">
        <f t="shared" si="18"/>
        <v/>
      </c>
      <c r="BW38" s="141" t="str">
        <f t="shared" si="19"/>
        <v/>
      </c>
      <c r="BX38" s="141" t="str">
        <f t="shared" si="20"/>
        <v/>
      </c>
      <c r="BY38" s="141" t="str">
        <f t="shared" si="21"/>
        <v/>
      </c>
      <c r="BZ38" s="141" t="str">
        <f t="shared" si="22"/>
        <v/>
      </c>
      <c r="CA38" s="141" t="str">
        <f t="shared" si="23"/>
        <v/>
      </c>
      <c r="CB38" s="141" t="str">
        <f t="shared" si="24"/>
        <v/>
      </c>
      <c r="CC38" s="141" t="str">
        <f t="shared" si="25"/>
        <v/>
      </c>
      <c r="CD38" s="141" t="str">
        <f t="shared" si="26"/>
        <v/>
      </c>
      <c r="CE38" s="141" t="str">
        <f t="shared" si="27"/>
        <v/>
      </c>
      <c r="CF38" s="141" t="str">
        <f t="shared" si="28"/>
        <v/>
      </c>
      <c r="CG38" s="141" t="str">
        <f t="shared" si="29"/>
        <v/>
      </c>
      <c r="CH38" s="141" t="str">
        <f t="shared" si="30"/>
        <v/>
      </c>
      <c r="CI38" s="141" t="str">
        <f t="shared" si="31"/>
        <v/>
      </c>
      <c r="CJ38" s="141" t="str">
        <f t="shared" si="32"/>
        <v/>
      </c>
      <c r="CK38" s="141" t="str">
        <f t="shared" si="33"/>
        <v/>
      </c>
      <c r="CL38" s="141" t="str">
        <f t="shared" si="34"/>
        <v/>
      </c>
      <c r="CM38" s="141" t="str">
        <f t="shared" si="35"/>
        <v/>
      </c>
      <c r="CN38" s="141" t="str">
        <f t="shared" si="36"/>
        <v/>
      </c>
      <c r="CO38" s="141" t="str">
        <f t="shared" si="37"/>
        <v/>
      </c>
      <c r="CP38" s="141" t="str">
        <f t="shared" si="38"/>
        <v/>
      </c>
    </row>
    <row r="39" spans="1:94">
      <c r="A39" s="65">
        <v>27</v>
      </c>
      <c r="B39" s="66" t="str">
        <f>HLOOKUP($D$5,Nama2Siswa!$A$1:$W$46,A39+1,FALSE)</f>
        <v>TRISNO NURHIYANSYAH</v>
      </c>
      <c r="C39" s="67" t="s">
        <v>860</v>
      </c>
      <c r="D39" s="68" t="s">
        <v>881</v>
      </c>
      <c r="E39" s="69" t="s">
        <v>872</v>
      </c>
      <c r="F39" s="69"/>
      <c r="G39" s="69"/>
      <c r="H39" s="69"/>
      <c r="I39" s="69"/>
      <c r="J39" s="69"/>
      <c r="K39" s="71"/>
      <c r="L39" s="116">
        <f t="shared" si="39"/>
        <v>1</v>
      </c>
      <c r="M39" s="117">
        <f t="shared" si="40"/>
        <v>1</v>
      </c>
      <c r="N39" s="117">
        <f t="shared" si="41"/>
        <v>1</v>
      </c>
      <c r="O39" s="117">
        <f t="shared" si="42"/>
        <v>0</v>
      </c>
      <c r="P39" s="118">
        <f t="shared" si="43"/>
        <v>1</v>
      </c>
      <c r="Q39" s="116">
        <f t="shared" si="44"/>
        <v>1</v>
      </c>
      <c r="R39" s="117">
        <f t="shared" si="45"/>
        <v>1</v>
      </c>
      <c r="S39" s="117">
        <f t="shared" si="46"/>
        <v>1</v>
      </c>
      <c r="T39" s="117">
        <f t="shared" si="47"/>
        <v>0</v>
      </c>
      <c r="U39" s="118">
        <f t="shared" si="48"/>
        <v>0</v>
      </c>
      <c r="V39" s="116">
        <f t="shared" si="49"/>
        <v>0</v>
      </c>
      <c r="W39" s="117">
        <f t="shared" si="50"/>
        <v>0</v>
      </c>
      <c r="X39" s="117">
        <f t="shared" si="51"/>
        <v>0</v>
      </c>
      <c r="Y39" s="117">
        <f t="shared" si="52"/>
        <v>0</v>
      </c>
      <c r="Z39" s="118">
        <f t="shared" si="53"/>
        <v>0</v>
      </c>
      <c r="AA39" s="116">
        <f t="shared" si="54"/>
        <v>0</v>
      </c>
      <c r="AB39" s="117">
        <f t="shared" si="55"/>
        <v>0</v>
      </c>
      <c r="AC39" s="117">
        <f t="shared" si="56"/>
        <v>0</v>
      </c>
      <c r="AD39" s="117">
        <f t="shared" si="57"/>
        <v>0</v>
      </c>
      <c r="AE39" s="118">
        <f t="shared" si="58"/>
        <v>0</v>
      </c>
      <c r="AF39" s="116">
        <f t="shared" si="59"/>
        <v>0</v>
      </c>
      <c r="AG39" s="117">
        <f t="shared" si="60"/>
        <v>0</v>
      </c>
      <c r="AH39" s="117">
        <f t="shared" si="61"/>
        <v>0</v>
      </c>
      <c r="AI39" s="117">
        <f t="shared" si="62"/>
        <v>0</v>
      </c>
      <c r="AJ39" s="118">
        <f t="shared" si="63"/>
        <v>0</v>
      </c>
      <c r="AK39" s="116">
        <f t="shared" si="64"/>
        <v>0</v>
      </c>
      <c r="AL39" s="117">
        <f t="shared" si="65"/>
        <v>0</v>
      </c>
      <c r="AM39" s="117">
        <f t="shared" si="66"/>
        <v>0</v>
      </c>
      <c r="AN39" s="117">
        <f t="shared" si="67"/>
        <v>0</v>
      </c>
      <c r="AO39" s="118">
        <f t="shared" si="68"/>
        <v>0</v>
      </c>
      <c r="AP39" s="116">
        <f t="shared" si="69"/>
        <v>0</v>
      </c>
      <c r="AQ39" s="117">
        <f t="shared" si="70"/>
        <v>0</v>
      </c>
      <c r="AR39" s="117">
        <f t="shared" si="71"/>
        <v>0</v>
      </c>
      <c r="AS39" s="117">
        <f t="shared" si="72"/>
        <v>0</v>
      </c>
      <c r="AT39" s="118">
        <f t="shared" si="73"/>
        <v>0</v>
      </c>
      <c r="AU39" s="116">
        <f t="shared" si="74"/>
        <v>0</v>
      </c>
      <c r="AV39" s="117">
        <f t="shared" si="75"/>
        <v>0</v>
      </c>
      <c r="AW39" s="117">
        <f t="shared" si="76"/>
        <v>0</v>
      </c>
      <c r="AX39" s="117">
        <f t="shared" si="77"/>
        <v>0</v>
      </c>
      <c r="AY39" s="72">
        <f t="shared" si="78"/>
        <v>0</v>
      </c>
      <c r="AZ39" s="65">
        <f t="shared" si="79"/>
        <v>7</v>
      </c>
      <c r="BA39" s="65">
        <f t="shared" si="80"/>
        <v>70</v>
      </c>
      <c r="BC39" s="141" t="str">
        <f t="shared" si="81"/>
        <v/>
      </c>
      <c r="BD39" s="141" t="str">
        <f t="shared" si="0"/>
        <v/>
      </c>
      <c r="BE39" s="141" t="str">
        <f t="shared" si="1"/>
        <v/>
      </c>
      <c r="BF39" s="141" t="str">
        <f t="shared" si="2"/>
        <v xml:space="preserve"> 4,</v>
      </c>
      <c r="BG39" s="141" t="str">
        <f t="shared" si="3"/>
        <v/>
      </c>
      <c r="BH39" s="141" t="str">
        <f t="shared" si="4"/>
        <v/>
      </c>
      <c r="BI39" s="141" t="str">
        <f t="shared" si="5"/>
        <v/>
      </c>
      <c r="BJ39" s="141" t="str">
        <f t="shared" si="6"/>
        <v/>
      </c>
      <c r="BK39" s="141" t="str">
        <f t="shared" si="7"/>
        <v xml:space="preserve"> 9,</v>
      </c>
      <c r="BL39" s="141" t="str">
        <f t="shared" si="8"/>
        <v xml:space="preserve"> 10,</v>
      </c>
      <c r="BM39" s="141" t="str">
        <f t="shared" si="9"/>
        <v/>
      </c>
      <c r="BN39" s="141" t="str">
        <f t="shared" si="10"/>
        <v/>
      </c>
      <c r="BO39" s="141" t="str">
        <f t="shared" si="11"/>
        <v/>
      </c>
      <c r="BP39" s="141" t="str">
        <f t="shared" si="12"/>
        <v/>
      </c>
      <c r="BQ39" s="141" t="str">
        <f t="shared" si="13"/>
        <v/>
      </c>
      <c r="BR39" s="141" t="str">
        <f t="shared" si="14"/>
        <v/>
      </c>
      <c r="BS39" s="141" t="str">
        <f t="shared" si="15"/>
        <v/>
      </c>
      <c r="BT39" s="141" t="str">
        <f t="shared" si="16"/>
        <v/>
      </c>
      <c r="BU39" s="141" t="str">
        <f t="shared" si="17"/>
        <v/>
      </c>
      <c r="BV39" s="141" t="str">
        <f t="shared" si="18"/>
        <v/>
      </c>
      <c r="BW39" s="141" t="str">
        <f t="shared" si="19"/>
        <v/>
      </c>
      <c r="BX39" s="141" t="str">
        <f t="shared" si="20"/>
        <v/>
      </c>
      <c r="BY39" s="141" t="str">
        <f t="shared" si="21"/>
        <v/>
      </c>
      <c r="BZ39" s="141" t="str">
        <f t="shared" si="22"/>
        <v/>
      </c>
      <c r="CA39" s="141" t="str">
        <f t="shared" si="23"/>
        <v/>
      </c>
      <c r="CB39" s="141" t="str">
        <f t="shared" si="24"/>
        <v/>
      </c>
      <c r="CC39" s="141" t="str">
        <f t="shared" si="25"/>
        <v/>
      </c>
      <c r="CD39" s="141" t="str">
        <f t="shared" si="26"/>
        <v/>
      </c>
      <c r="CE39" s="141" t="str">
        <f t="shared" si="27"/>
        <v/>
      </c>
      <c r="CF39" s="141" t="str">
        <f t="shared" si="28"/>
        <v/>
      </c>
      <c r="CG39" s="141" t="str">
        <f t="shared" si="29"/>
        <v/>
      </c>
      <c r="CH39" s="141" t="str">
        <f t="shared" si="30"/>
        <v/>
      </c>
      <c r="CI39" s="141" t="str">
        <f t="shared" si="31"/>
        <v/>
      </c>
      <c r="CJ39" s="141" t="str">
        <f t="shared" si="32"/>
        <v/>
      </c>
      <c r="CK39" s="141" t="str">
        <f t="shared" si="33"/>
        <v/>
      </c>
      <c r="CL39" s="141" t="str">
        <f t="shared" si="34"/>
        <v/>
      </c>
      <c r="CM39" s="141" t="str">
        <f t="shared" si="35"/>
        <v/>
      </c>
      <c r="CN39" s="141" t="str">
        <f t="shared" si="36"/>
        <v/>
      </c>
      <c r="CO39" s="141" t="str">
        <f t="shared" si="37"/>
        <v/>
      </c>
      <c r="CP39" s="141" t="str">
        <f t="shared" si="38"/>
        <v/>
      </c>
    </row>
    <row r="40" spans="1:94">
      <c r="A40" s="65">
        <v>28</v>
      </c>
      <c r="B40" s="66" t="str">
        <f>HLOOKUP($D$5,Nama2Siswa!$A$1:$W$46,A40+1,FALSE)</f>
        <v>VIKI PRADANA WANDASAH</v>
      </c>
      <c r="C40" s="67" t="s">
        <v>863</v>
      </c>
      <c r="D40" s="68" t="s">
        <v>868</v>
      </c>
      <c r="E40" s="69" t="s">
        <v>899</v>
      </c>
      <c r="F40" s="69"/>
      <c r="G40" s="69"/>
      <c r="H40" s="69"/>
      <c r="I40" s="69"/>
      <c r="J40" s="69"/>
      <c r="K40" s="71"/>
      <c r="L40" s="116">
        <f t="shared" si="39"/>
        <v>1</v>
      </c>
      <c r="M40" s="117">
        <f t="shared" si="40"/>
        <v>1</v>
      </c>
      <c r="N40" s="117">
        <f t="shared" si="41"/>
        <v>1</v>
      </c>
      <c r="O40" s="117">
        <f t="shared" si="42"/>
        <v>0</v>
      </c>
      <c r="P40" s="118">
        <f t="shared" si="43"/>
        <v>0</v>
      </c>
      <c r="Q40" s="116">
        <f t="shared" si="44"/>
        <v>1</v>
      </c>
      <c r="R40" s="117">
        <f t="shared" si="45"/>
        <v>0</v>
      </c>
      <c r="S40" s="117">
        <f t="shared" si="46"/>
        <v>0</v>
      </c>
      <c r="T40" s="117">
        <f t="shared" si="47"/>
        <v>0</v>
      </c>
      <c r="U40" s="118">
        <f t="shared" si="48"/>
        <v>1</v>
      </c>
      <c r="V40" s="116">
        <f t="shared" si="49"/>
        <v>0</v>
      </c>
      <c r="W40" s="117">
        <f t="shared" si="50"/>
        <v>0</v>
      </c>
      <c r="X40" s="117">
        <f t="shared" si="51"/>
        <v>0</v>
      </c>
      <c r="Y40" s="117">
        <f t="shared" si="52"/>
        <v>0</v>
      </c>
      <c r="Z40" s="118">
        <f t="shared" si="53"/>
        <v>0</v>
      </c>
      <c r="AA40" s="116">
        <f t="shared" si="54"/>
        <v>0</v>
      </c>
      <c r="AB40" s="117">
        <f t="shared" si="55"/>
        <v>0</v>
      </c>
      <c r="AC40" s="117">
        <f t="shared" si="56"/>
        <v>0</v>
      </c>
      <c r="AD40" s="117">
        <f t="shared" si="57"/>
        <v>0</v>
      </c>
      <c r="AE40" s="118">
        <f t="shared" si="58"/>
        <v>0</v>
      </c>
      <c r="AF40" s="116">
        <f t="shared" si="59"/>
        <v>0</v>
      </c>
      <c r="AG40" s="117">
        <f t="shared" si="60"/>
        <v>0</v>
      </c>
      <c r="AH40" s="117">
        <f t="shared" si="61"/>
        <v>0</v>
      </c>
      <c r="AI40" s="117">
        <f t="shared" si="62"/>
        <v>0</v>
      </c>
      <c r="AJ40" s="118">
        <f t="shared" si="63"/>
        <v>0</v>
      </c>
      <c r="AK40" s="116">
        <f t="shared" si="64"/>
        <v>0</v>
      </c>
      <c r="AL40" s="117">
        <f t="shared" si="65"/>
        <v>0</v>
      </c>
      <c r="AM40" s="117">
        <f t="shared" si="66"/>
        <v>0</v>
      </c>
      <c r="AN40" s="117">
        <f t="shared" si="67"/>
        <v>0</v>
      </c>
      <c r="AO40" s="118">
        <f t="shared" si="68"/>
        <v>0</v>
      </c>
      <c r="AP40" s="116">
        <f t="shared" si="69"/>
        <v>0</v>
      </c>
      <c r="AQ40" s="117">
        <f t="shared" si="70"/>
        <v>0</v>
      </c>
      <c r="AR40" s="117">
        <f t="shared" si="71"/>
        <v>0</v>
      </c>
      <c r="AS40" s="117">
        <f t="shared" si="72"/>
        <v>0</v>
      </c>
      <c r="AT40" s="118">
        <f t="shared" si="73"/>
        <v>0</v>
      </c>
      <c r="AU40" s="116">
        <f t="shared" si="74"/>
        <v>0</v>
      </c>
      <c r="AV40" s="117">
        <f t="shared" si="75"/>
        <v>0</v>
      </c>
      <c r="AW40" s="117">
        <f t="shared" si="76"/>
        <v>0</v>
      </c>
      <c r="AX40" s="117">
        <f t="shared" si="77"/>
        <v>0</v>
      </c>
      <c r="AY40" s="72">
        <f t="shared" si="78"/>
        <v>0</v>
      </c>
      <c r="AZ40" s="65">
        <f t="shared" si="79"/>
        <v>5</v>
      </c>
      <c r="BA40" s="65">
        <f t="shared" si="80"/>
        <v>50</v>
      </c>
      <c r="BC40" s="141" t="str">
        <f t="shared" si="81"/>
        <v/>
      </c>
      <c r="BD40" s="141" t="str">
        <f t="shared" si="0"/>
        <v/>
      </c>
      <c r="BE40" s="141" t="str">
        <f t="shared" si="1"/>
        <v/>
      </c>
      <c r="BF40" s="141" t="str">
        <f t="shared" si="2"/>
        <v xml:space="preserve"> 4,</v>
      </c>
      <c r="BG40" s="141" t="str">
        <f t="shared" si="3"/>
        <v xml:space="preserve"> 5,</v>
      </c>
      <c r="BH40" s="141" t="str">
        <f t="shared" si="4"/>
        <v/>
      </c>
      <c r="BI40" s="141" t="str">
        <f t="shared" si="5"/>
        <v xml:space="preserve"> 7,</v>
      </c>
      <c r="BJ40" s="141" t="str">
        <f t="shared" si="6"/>
        <v xml:space="preserve"> 8,</v>
      </c>
      <c r="BK40" s="141" t="str">
        <f t="shared" si="7"/>
        <v xml:space="preserve"> 9,</v>
      </c>
      <c r="BL40" s="141" t="str">
        <f t="shared" si="8"/>
        <v/>
      </c>
      <c r="BM40" s="141" t="str">
        <f t="shared" si="9"/>
        <v/>
      </c>
      <c r="BN40" s="141" t="str">
        <f t="shared" si="10"/>
        <v/>
      </c>
      <c r="BO40" s="141" t="str">
        <f t="shared" si="11"/>
        <v/>
      </c>
      <c r="BP40" s="141" t="str">
        <f t="shared" si="12"/>
        <v/>
      </c>
      <c r="BQ40" s="141" t="str">
        <f t="shared" si="13"/>
        <v/>
      </c>
      <c r="BR40" s="141" t="str">
        <f t="shared" si="14"/>
        <v/>
      </c>
      <c r="BS40" s="141" t="str">
        <f t="shared" si="15"/>
        <v/>
      </c>
      <c r="BT40" s="141" t="str">
        <f t="shared" si="16"/>
        <v/>
      </c>
      <c r="BU40" s="141" t="str">
        <f t="shared" si="17"/>
        <v/>
      </c>
      <c r="BV40" s="141" t="str">
        <f t="shared" si="18"/>
        <v/>
      </c>
      <c r="BW40" s="141" t="str">
        <f t="shared" si="19"/>
        <v/>
      </c>
      <c r="BX40" s="141" t="str">
        <f t="shared" si="20"/>
        <v/>
      </c>
      <c r="BY40" s="141" t="str">
        <f t="shared" si="21"/>
        <v/>
      </c>
      <c r="BZ40" s="141" t="str">
        <f t="shared" si="22"/>
        <v/>
      </c>
      <c r="CA40" s="141" t="str">
        <f t="shared" si="23"/>
        <v/>
      </c>
      <c r="CB40" s="141" t="str">
        <f t="shared" si="24"/>
        <v/>
      </c>
      <c r="CC40" s="141" t="str">
        <f t="shared" si="25"/>
        <v/>
      </c>
      <c r="CD40" s="141" t="str">
        <f t="shared" si="26"/>
        <v/>
      </c>
      <c r="CE40" s="141" t="str">
        <f t="shared" si="27"/>
        <v/>
      </c>
      <c r="CF40" s="141" t="str">
        <f t="shared" si="28"/>
        <v/>
      </c>
      <c r="CG40" s="141" t="str">
        <f t="shared" si="29"/>
        <v/>
      </c>
      <c r="CH40" s="141" t="str">
        <f t="shared" si="30"/>
        <v/>
      </c>
      <c r="CI40" s="141" t="str">
        <f t="shared" si="31"/>
        <v/>
      </c>
      <c r="CJ40" s="141" t="str">
        <f t="shared" si="32"/>
        <v/>
      </c>
      <c r="CK40" s="141" t="str">
        <f t="shared" si="33"/>
        <v/>
      </c>
      <c r="CL40" s="141" t="str">
        <f t="shared" si="34"/>
        <v/>
      </c>
      <c r="CM40" s="141" t="str">
        <f t="shared" si="35"/>
        <v/>
      </c>
      <c r="CN40" s="141" t="str">
        <f t="shared" si="36"/>
        <v/>
      </c>
      <c r="CO40" s="141" t="str">
        <f t="shared" si="37"/>
        <v/>
      </c>
      <c r="CP40" s="141" t="str">
        <f t="shared" si="38"/>
        <v/>
      </c>
    </row>
    <row r="41" spans="1:94">
      <c r="A41" s="65">
        <v>29</v>
      </c>
      <c r="B41" s="66" t="str">
        <f>HLOOKUP($D$5,Nama2Siswa!$A$1:$W$46,A41+1,FALSE)</f>
        <v>VIRYAL LULU FAKHIRA</v>
      </c>
      <c r="C41" s="67" t="s">
        <v>860</v>
      </c>
      <c r="D41" s="68" t="s">
        <v>888</v>
      </c>
      <c r="E41" s="69" t="s">
        <v>889</v>
      </c>
      <c r="F41" s="69"/>
      <c r="G41" s="69"/>
      <c r="H41" s="69"/>
      <c r="I41" s="69"/>
      <c r="J41" s="69"/>
      <c r="K41" s="71"/>
      <c r="L41" s="116">
        <f t="shared" si="39"/>
        <v>1</v>
      </c>
      <c r="M41" s="117">
        <f t="shared" si="40"/>
        <v>0</v>
      </c>
      <c r="N41" s="117">
        <f t="shared" si="41"/>
        <v>1</v>
      </c>
      <c r="O41" s="117">
        <f t="shared" si="42"/>
        <v>1</v>
      </c>
      <c r="P41" s="118">
        <f t="shared" si="43"/>
        <v>1</v>
      </c>
      <c r="Q41" s="116">
        <f t="shared" si="44"/>
        <v>1</v>
      </c>
      <c r="R41" s="117">
        <f t="shared" si="45"/>
        <v>1</v>
      </c>
      <c r="S41" s="117">
        <f t="shared" si="46"/>
        <v>0</v>
      </c>
      <c r="T41" s="117">
        <f t="shared" si="47"/>
        <v>1</v>
      </c>
      <c r="U41" s="118">
        <f t="shared" si="48"/>
        <v>1</v>
      </c>
      <c r="V41" s="116">
        <f t="shared" si="49"/>
        <v>0</v>
      </c>
      <c r="W41" s="117">
        <f t="shared" si="50"/>
        <v>0</v>
      </c>
      <c r="X41" s="117">
        <f t="shared" si="51"/>
        <v>0</v>
      </c>
      <c r="Y41" s="117">
        <f t="shared" si="52"/>
        <v>0</v>
      </c>
      <c r="Z41" s="118">
        <f t="shared" si="53"/>
        <v>0</v>
      </c>
      <c r="AA41" s="116">
        <f t="shared" si="54"/>
        <v>0</v>
      </c>
      <c r="AB41" s="117">
        <f t="shared" si="55"/>
        <v>0</v>
      </c>
      <c r="AC41" s="117">
        <f t="shared" si="56"/>
        <v>0</v>
      </c>
      <c r="AD41" s="117">
        <f t="shared" si="57"/>
        <v>0</v>
      </c>
      <c r="AE41" s="118">
        <f t="shared" si="58"/>
        <v>0</v>
      </c>
      <c r="AF41" s="116">
        <f t="shared" si="59"/>
        <v>0</v>
      </c>
      <c r="AG41" s="117">
        <f t="shared" si="60"/>
        <v>0</v>
      </c>
      <c r="AH41" s="117">
        <f t="shared" si="61"/>
        <v>0</v>
      </c>
      <c r="AI41" s="117">
        <f t="shared" si="62"/>
        <v>0</v>
      </c>
      <c r="AJ41" s="118">
        <f t="shared" si="63"/>
        <v>0</v>
      </c>
      <c r="AK41" s="116">
        <f t="shared" si="64"/>
        <v>0</v>
      </c>
      <c r="AL41" s="117">
        <f t="shared" si="65"/>
        <v>0</v>
      </c>
      <c r="AM41" s="117">
        <f t="shared" si="66"/>
        <v>0</v>
      </c>
      <c r="AN41" s="117">
        <f t="shared" si="67"/>
        <v>0</v>
      </c>
      <c r="AO41" s="118">
        <f t="shared" si="68"/>
        <v>0</v>
      </c>
      <c r="AP41" s="116">
        <f t="shared" si="69"/>
        <v>0</v>
      </c>
      <c r="AQ41" s="117">
        <f t="shared" si="70"/>
        <v>0</v>
      </c>
      <c r="AR41" s="117">
        <f t="shared" si="71"/>
        <v>0</v>
      </c>
      <c r="AS41" s="117">
        <f t="shared" si="72"/>
        <v>0</v>
      </c>
      <c r="AT41" s="118">
        <f t="shared" si="73"/>
        <v>0</v>
      </c>
      <c r="AU41" s="116">
        <f t="shared" si="74"/>
        <v>0</v>
      </c>
      <c r="AV41" s="117">
        <f t="shared" si="75"/>
        <v>0</v>
      </c>
      <c r="AW41" s="117">
        <f t="shared" si="76"/>
        <v>0</v>
      </c>
      <c r="AX41" s="117">
        <f t="shared" si="77"/>
        <v>0</v>
      </c>
      <c r="AY41" s="72">
        <f t="shared" si="78"/>
        <v>0</v>
      </c>
      <c r="AZ41" s="65">
        <f t="shared" si="79"/>
        <v>8</v>
      </c>
      <c r="BA41" s="65">
        <f t="shared" si="80"/>
        <v>80</v>
      </c>
      <c r="BC41" s="141" t="str">
        <f t="shared" si="81"/>
        <v/>
      </c>
      <c r="BD41" s="141" t="str">
        <f t="shared" si="0"/>
        <v xml:space="preserve"> 2,</v>
      </c>
      <c r="BE41" s="141" t="str">
        <f t="shared" si="1"/>
        <v/>
      </c>
      <c r="BF41" s="141" t="str">
        <f t="shared" si="2"/>
        <v/>
      </c>
      <c r="BG41" s="141" t="str">
        <f t="shared" si="3"/>
        <v/>
      </c>
      <c r="BH41" s="141" t="str">
        <f t="shared" si="4"/>
        <v/>
      </c>
      <c r="BI41" s="141" t="str">
        <f t="shared" si="5"/>
        <v/>
      </c>
      <c r="BJ41" s="141" t="str">
        <f t="shared" si="6"/>
        <v xml:space="preserve"> 8,</v>
      </c>
      <c r="BK41" s="141" t="str">
        <f t="shared" si="7"/>
        <v/>
      </c>
      <c r="BL41" s="141" t="str">
        <f t="shared" si="8"/>
        <v/>
      </c>
      <c r="BM41" s="141" t="str">
        <f t="shared" si="9"/>
        <v/>
      </c>
      <c r="BN41" s="141" t="str">
        <f t="shared" si="10"/>
        <v/>
      </c>
      <c r="BO41" s="141" t="str">
        <f t="shared" si="11"/>
        <v/>
      </c>
      <c r="BP41" s="141" t="str">
        <f t="shared" si="12"/>
        <v/>
      </c>
      <c r="BQ41" s="141" t="str">
        <f t="shared" si="13"/>
        <v/>
      </c>
      <c r="BR41" s="141" t="str">
        <f t="shared" si="14"/>
        <v/>
      </c>
      <c r="BS41" s="141" t="str">
        <f t="shared" si="15"/>
        <v/>
      </c>
      <c r="BT41" s="141" t="str">
        <f t="shared" si="16"/>
        <v/>
      </c>
      <c r="BU41" s="141" t="str">
        <f t="shared" si="17"/>
        <v/>
      </c>
      <c r="BV41" s="141" t="str">
        <f t="shared" si="18"/>
        <v/>
      </c>
      <c r="BW41" s="141" t="str">
        <f t="shared" si="19"/>
        <v/>
      </c>
      <c r="BX41" s="141" t="str">
        <f t="shared" si="20"/>
        <v/>
      </c>
      <c r="BY41" s="141" t="str">
        <f t="shared" si="21"/>
        <v/>
      </c>
      <c r="BZ41" s="141" t="str">
        <f t="shared" si="22"/>
        <v/>
      </c>
      <c r="CA41" s="141" t="str">
        <f t="shared" si="23"/>
        <v/>
      </c>
      <c r="CB41" s="141" t="str">
        <f t="shared" si="24"/>
        <v/>
      </c>
      <c r="CC41" s="141" t="str">
        <f t="shared" si="25"/>
        <v/>
      </c>
      <c r="CD41" s="141" t="str">
        <f t="shared" si="26"/>
        <v/>
      </c>
      <c r="CE41" s="141" t="str">
        <f t="shared" si="27"/>
        <v/>
      </c>
      <c r="CF41" s="141" t="str">
        <f t="shared" si="28"/>
        <v/>
      </c>
      <c r="CG41" s="141" t="str">
        <f t="shared" si="29"/>
        <v/>
      </c>
      <c r="CH41" s="141" t="str">
        <f t="shared" si="30"/>
        <v/>
      </c>
      <c r="CI41" s="141" t="str">
        <f t="shared" si="31"/>
        <v/>
      </c>
      <c r="CJ41" s="141" t="str">
        <f t="shared" si="32"/>
        <v/>
      </c>
      <c r="CK41" s="141" t="str">
        <f t="shared" si="33"/>
        <v/>
      </c>
      <c r="CL41" s="141" t="str">
        <f t="shared" si="34"/>
        <v/>
      </c>
      <c r="CM41" s="141" t="str">
        <f t="shared" si="35"/>
        <v/>
      </c>
      <c r="CN41" s="141" t="str">
        <f t="shared" si="36"/>
        <v/>
      </c>
      <c r="CO41" s="141" t="str">
        <f t="shared" si="37"/>
        <v/>
      </c>
      <c r="CP41" s="141" t="str">
        <f t="shared" si="38"/>
        <v/>
      </c>
    </row>
    <row r="42" spans="1:94" ht="15" thickBot="1">
      <c r="A42" s="73">
        <v>30</v>
      </c>
      <c r="B42" s="74" t="str">
        <f>HLOOKUP($D$5,Nama2Siswa!$A$1:$W$46,A42+1,FALSE)</f>
        <v>WAHYU ANGGUN SASMITA DEWI</v>
      </c>
      <c r="C42" s="75" t="s">
        <v>863</v>
      </c>
      <c r="D42" s="76" t="s">
        <v>891</v>
      </c>
      <c r="E42" s="77" t="s">
        <v>878</v>
      </c>
      <c r="F42" s="77"/>
      <c r="G42" s="77"/>
      <c r="H42" s="77"/>
      <c r="I42" s="77"/>
      <c r="J42" s="77"/>
      <c r="K42" s="78"/>
      <c r="L42" s="119">
        <f t="shared" si="39"/>
        <v>0</v>
      </c>
      <c r="M42" s="120">
        <f t="shared" si="40"/>
        <v>1</v>
      </c>
      <c r="N42" s="120">
        <f t="shared" si="41"/>
        <v>1</v>
      </c>
      <c r="O42" s="120">
        <f t="shared" si="42"/>
        <v>1</v>
      </c>
      <c r="P42" s="121">
        <f t="shared" si="43"/>
        <v>1</v>
      </c>
      <c r="Q42" s="119">
        <f t="shared" si="44"/>
        <v>1</v>
      </c>
      <c r="R42" s="120">
        <f t="shared" si="45"/>
        <v>1</v>
      </c>
      <c r="S42" s="120">
        <f t="shared" si="46"/>
        <v>1</v>
      </c>
      <c r="T42" s="120">
        <f t="shared" si="47"/>
        <v>1</v>
      </c>
      <c r="U42" s="121">
        <f t="shared" si="48"/>
        <v>1</v>
      </c>
      <c r="V42" s="119">
        <f t="shared" si="49"/>
        <v>0</v>
      </c>
      <c r="W42" s="120">
        <f t="shared" si="50"/>
        <v>0</v>
      </c>
      <c r="X42" s="120">
        <f t="shared" si="51"/>
        <v>0</v>
      </c>
      <c r="Y42" s="120">
        <f t="shared" si="52"/>
        <v>0</v>
      </c>
      <c r="Z42" s="121">
        <f t="shared" si="53"/>
        <v>0</v>
      </c>
      <c r="AA42" s="119">
        <f t="shared" si="54"/>
        <v>0</v>
      </c>
      <c r="AB42" s="120">
        <f t="shared" si="55"/>
        <v>0</v>
      </c>
      <c r="AC42" s="120">
        <f t="shared" si="56"/>
        <v>0</v>
      </c>
      <c r="AD42" s="120">
        <f t="shared" si="57"/>
        <v>0</v>
      </c>
      <c r="AE42" s="121">
        <f t="shared" si="58"/>
        <v>0</v>
      </c>
      <c r="AF42" s="119">
        <f t="shared" si="59"/>
        <v>0</v>
      </c>
      <c r="AG42" s="120">
        <f t="shared" si="60"/>
        <v>0</v>
      </c>
      <c r="AH42" s="120">
        <f t="shared" si="61"/>
        <v>0</v>
      </c>
      <c r="AI42" s="120">
        <f t="shared" si="62"/>
        <v>0</v>
      </c>
      <c r="AJ42" s="121">
        <f t="shared" si="63"/>
        <v>0</v>
      </c>
      <c r="AK42" s="119">
        <f t="shared" si="64"/>
        <v>0</v>
      </c>
      <c r="AL42" s="120">
        <f t="shared" si="65"/>
        <v>0</v>
      </c>
      <c r="AM42" s="120">
        <f t="shared" si="66"/>
        <v>0</v>
      </c>
      <c r="AN42" s="120">
        <f t="shared" si="67"/>
        <v>0</v>
      </c>
      <c r="AO42" s="121">
        <f t="shared" si="68"/>
        <v>0</v>
      </c>
      <c r="AP42" s="119">
        <f t="shared" si="69"/>
        <v>0</v>
      </c>
      <c r="AQ42" s="120">
        <f t="shared" si="70"/>
        <v>0</v>
      </c>
      <c r="AR42" s="120">
        <f t="shared" si="71"/>
        <v>0</v>
      </c>
      <c r="AS42" s="120">
        <f t="shared" si="72"/>
        <v>0</v>
      </c>
      <c r="AT42" s="121">
        <f t="shared" si="73"/>
        <v>0</v>
      </c>
      <c r="AU42" s="119">
        <f t="shared" si="74"/>
        <v>0</v>
      </c>
      <c r="AV42" s="120">
        <f t="shared" si="75"/>
        <v>0</v>
      </c>
      <c r="AW42" s="120">
        <f t="shared" si="76"/>
        <v>0</v>
      </c>
      <c r="AX42" s="120">
        <f t="shared" si="77"/>
        <v>0</v>
      </c>
      <c r="AY42" s="79">
        <f t="shared" si="78"/>
        <v>0</v>
      </c>
      <c r="AZ42" s="73">
        <f t="shared" si="79"/>
        <v>9</v>
      </c>
      <c r="BA42" s="73">
        <f t="shared" si="80"/>
        <v>90</v>
      </c>
      <c r="BC42" s="141" t="str">
        <f t="shared" si="81"/>
        <v xml:space="preserve"> 1,</v>
      </c>
      <c r="BD42" s="141" t="str">
        <f t="shared" si="0"/>
        <v/>
      </c>
      <c r="BE42" s="141" t="str">
        <f t="shared" si="1"/>
        <v/>
      </c>
      <c r="BF42" s="141" t="str">
        <f t="shared" si="2"/>
        <v/>
      </c>
      <c r="BG42" s="141" t="str">
        <f t="shared" si="3"/>
        <v/>
      </c>
      <c r="BH42" s="141" t="str">
        <f t="shared" si="4"/>
        <v/>
      </c>
      <c r="BI42" s="141" t="str">
        <f t="shared" si="5"/>
        <v/>
      </c>
      <c r="BJ42" s="141" t="str">
        <f t="shared" si="6"/>
        <v/>
      </c>
      <c r="BK42" s="141" t="str">
        <f t="shared" si="7"/>
        <v/>
      </c>
      <c r="BL42" s="141" t="str">
        <f t="shared" si="8"/>
        <v/>
      </c>
      <c r="BM42" s="141" t="str">
        <f t="shared" si="9"/>
        <v/>
      </c>
      <c r="BN42" s="141" t="str">
        <f t="shared" si="10"/>
        <v/>
      </c>
      <c r="BO42" s="141" t="str">
        <f t="shared" si="11"/>
        <v/>
      </c>
      <c r="BP42" s="141" t="str">
        <f t="shared" si="12"/>
        <v/>
      </c>
      <c r="BQ42" s="141" t="str">
        <f t="shared" si="13"/>
        <v/>
      </c>
      <c r="BR42" s="141" t="str">
        <f t="shared" si="14"/>
        <v/>
      </c>
      <c r="BS42" s="141" t="str">
        <f t="shared" si="15"/>
        <v/>
      </c>
      <c r="BT42" s="141" t="str">
        <f t="shared" si="16"/>
        <v/>
      </c>
      <c r="BU42" s="141" t="str">
        <f t="shared" si="17"/>
        <v/>
      </c>
      <c r="BV42" s="141" t="str">
        <f t="shared" si="18"/>
        <v/>
      </c>
      <c r="BW42" s="141" t="str">
        <f t="shared" si="19"/>
        <v/>
      </c>
      <c r="BX42" s="141" t="str">
        <f t="shared" si="20"/>
        <v/>
      </c>
      <c r="BY42" s="141" t="str">
        <f t="shared" si="21"/>
        <v/>
      </c>
      <c r="BZ42" s="141" t="str">
        <f t="shared" si="22"/>
        <v/>
      </c>
      <c r="CA42" s="141" t="str">
        <f t="shared" si="23"/>
        <v/>
      </c>
      <c r="CB42" s="141" t="str">
        <f t="shared" si="24"/>
        <v/>
      </c>
      <c r="CC42" s="141" t="str">
        <f t="shared" si="25"/>
        <v/>
      </c>
      <c r="CD42" s="141" t="str">
        <f t="shared" si="26"/>
        <v/>
      </c>
      <c r="CE42" s="141" t="str">
        <f t="shared" si="27"/>
        <v/>
      </c>
      <c r="CF42" s="141" t="str">
        <f t="shared" si="28"/>
        <v/>
      </c>
      <c r="CG42" s="141" t="str">
        <f t="shared" si="29"/>
        <v/>
      </c>
      <c r="CH42" s="141" t="str">
        <f t="shared" si="30"/>
        <v/>
      </c>
      <c r="CI42" s="141" t="str">
        <f t="shared" si="31"/>
        <v/>
      </c>
      <c r="CJ42" s="141" t="str">
        <f t="shared" si="32"/>
        <v/>
      </c>
      <c r="CK42" s="141" t="str">
        <f t="shared" si="33"/>
        <v/>
      </c>
      <c r="CL42" s="141" t="str">
        <f t="shared" si="34"/>
        <v/>
      </c>
      <c r="CM42" s="141" t="str">
        <f t="shared" si="35"/>
        <v/>
      </c>
      <c r="CN42" s="141" t="str">
        <f t="shared" si="36"/>
        <v/>
      </c>
      <c r="CO42" s="141" t="str">
        <f t="shared" si="37"/>
        <v/>
      </c>
      <c r="CP42" s="141" t="str">
        <f t="shared" si="38"/>
        <v/>
      </c>
    </row>
    <row r="43" spans="1:94">
      <c r="A43" s="58">
        <v>31</v>
      </c>
      <c r="B43" s="59" t="str">
        <f>HLOOKUP($D$5,Nama2Siswa!$A$1:$W$46,A43+1,FALSE)</f>
        <v>WAHYU SETIA LAIYLA</v>
      </c>
      <c r="C43" s="60" t="s">
        <v>863</v>
      </c>
      <c r="D43" s="61" t="s">
        <v>890</v>
      </c>
      <c r="E43" s="62" t="s">
        <v>869</v>
      </c>
      <c r="F43" s="62"/>
      <c r="G43" s="62"/>
      <c r="H43" s="62"/>
      <c r="I43" s="62"/>
      <c r="J43" s="62"/>
      <c r="K43" s="63"/>
      <c r="L43" s="113">
        <f t="shared" si="39"/>
        <v>1</v>
      </c>
      <c r="M43" s="114">
        <f t="shared" si="40"/>
        <v>0</v>
      </c>
      <c r="N43" s="114">
        <f t="shared" si="41"/>
        <v>1</v>
      </c>
      <c r="O43" s="114">
        <f t="shared" si="42"/>
        <v>1</v>
      </c>
      <c r="P43" s="115">
        <f t="shared" si="43"/>
        <v>0</v>
      </c>
      <c r="Q43" s="113">
        <f t="shared" si="44"/>
        <v>1</v>
      </c>
      <c r="R43" s="114">
        <f t="shared" si="45"/>
        <v>1</v>
      </c>
      <c r="S43" s="114">
        <f t="shared" si="46"/>
        <v>0</v>
      </c>
      <c r="T43" s="114">
        <f t="shared" si="47"/>
        <v>1</v>
      </c>
      <c r="U43" s="115">
        <f t="shared" si="48"/>
        <v>1</v>
      </c>
      <c r="V43" s="113">
        <f t="shared" si="49"/>
        <v>0</v>
      </c>
      <c r="W43" s="114">
        <f t="shared" si="50"/>
        <v>0</v>
      </c>
      <c r="X43" s="114">
        <f t="shared" si="51"/>
        <v>0</v>
      </c>
      <c r="Y43" s="114">
        <f t="shared" si="52"/>
        <v>0</v>
      </c>
      <c r="Z43" s="115">
        <f t="shared" si="53"/>
        <v>0</v>
      </c>
      <c r="AA43" s="113">
        <f t="shared" si="54"/>
        <v>0</v>
      </c>
      <c r="AB43" s="114">
        <f t="shared" si="55"/>
        <v>0</v>
      </c>
      <c r="AC43" s="114">
        <f t="shared" si="56"/>
        <v>0</v>
      </c>
      <c r="AD43" s="114">
        <f t="shared" si="57"/>
        <v>0</v>
      </c>
      <c r="AE43" s="115">
        <f t="shared" si="58"/>
        <v>0</v>
      </c>
      <c r="AF43" s="113">
        <f t="shared" si="59"/>
        <v>0</v>
      </c>
      <c r="AG43" s="114">
        <f t="shared" si="60"/>
        <v>0</v>
      </c>
      <c r="AH43" s="114">
        <f t="shared" si="61"/>
        <v>0</v>
      </c>
      <c r="AI43" s="114">
        <f t="shared" si="62"/>
        <v>0</v>
      </c>
      <c r="AJ43" s="115">
        <f t="shared" si="63"/>
        <v>0</v>
      </c>
      <c r="AK43" s="113">
        <f t="shared" si="64"/>
        <v>0</v>
      </c>
      <c r="AL43" s="114">
        <f t="shared" si="65"/>
        <v>0</v>
      </c>
      <c r="AM43" s="114">
        <f t="shared" si="66"/>
        <v>0</v>
      </c>
      <c r="AN43" s="114">
        <f t="shared" si="67"/>
        <v>0</v>
      </c>
      <c r="AO43" s="115">
        <f t="shared" si="68"/>
        <v>0</v>
      </c>
      <c r="AP43" s="113">
        <f t="shared" si="69"/>
        <v>0</v>
      </c>
      <c r="AQ43" s="114">
        <f t="shared" si="70"/>
        <v>0</v>
      </c>
      <c r="AR43" s="114">
        <f t="shared" si="71"/>
        <v>0</v>
      </c>
      <c r="AS43" s="114">
        <f t="shared" si="72"/>
        <v>0</v>
      </c>
      <c r="AT43" s="115">
        <f t="shared" si="73"/>
        <v>0</v>
      </c>
      <c r="AU43" s="113">
        <f t="shared" si="74"/>
        <v>0</v>
      </c>
      <c r="AV43" s="114">
        <f t="shared" si="75"/>
        <v>0</v>
      </c>
      <c r="AW43" s="114">
        <f t="shared" si="76"/>
        <v>0</v>
      </c>
      <c r="AX43" s="114">
        <f t="shared" si="77"/>
        <v>0</v>
      </c>
      <c r="AY43" s="64">
        <f t="shared" si="78"/>
        <v>0</v>
      </c>
      <c r="AZ43" s="58">
        <f t="shared" si="79"/>
        <v>7</v>
      </c>
      <c r="BA43" s="58">
        <f t="shared" si="80"/>
        <v>70</v>
      </c>
      <c r="BC43" s="141" t="str">
        <f t="shared" si="81"/>
        <v/>
      </c>
      <c r="BD43" s="141" t="str">
        <f t="shared" si="0"/>
        <v xml:space="preserve"> 2,</v>
      </c>
      <c r="BE43" s="141" t="str">
        <f t="shared" si="1"/>
        <v/>
      </c>
      <c r="BF43" s="141" t="str">
        <f t="shared" si="2"/>
        <v/>
      </c>
      <c r="BG43" s="141" t="str">
        <f t="shared" si="3"/>
        <v xml:space="preserve"> 5,</v>
      </c>
      <c r="BH43" s="141" t="str">
        <f t="shared" si="4"/>
        <v/>
      </c>
      <c r="BI43" s="141" t="str">
        <f t="shared" si="5"/>
        <v/>
      </c>
      <c r="BJ43" s="141" t="str">
        <f t="shared" si="6"/>
        <v xml:space="preserve"> 8,</v>
      </c>
      <c r="BK43" s="141" t="str">
        <f t="shared" si="7"/>
        <v/>
      </c>
      <c r="BL43" s="141" t="str">
        <f t="shared" si="8"/>
        <v/>
      </c>
      <c r="BM43" s="141" t="str">
        <f t="shared" si="9"/>
        <v/>
      </c>
      <c r="BN43" s="141" t="str">
        <f t="shared" si="10"/>
        <v/>
      </c>
      <c r="BO43" s="141" t="str">
        <f t="shared" si="11"/>
        <v/>
      </c>
      <c r="BP43" s="141" t="str">
        <f t="shared" si="12"/>
        <v/>
      </c>
      <c r="BQ43" s="141" t="str">
        <f t="shared" si="13"/>
        <v/>
      </c>
      <c r="BR43" s="141" t="str">
        <f t="shared" si="14"/>
        <v/>
      </c>
      <c r="BS43" s="141" t="str">
        <f t="shared" si="15"/>
        <v/>
      </c>
      <c r="BT43" s="141" t="str">
        <f t="shared" si="16"/>
        <v/>
      </c>
      <c r="BU43" s="141" t="str">
        <f t="shared" si="17"/>
        <v/>
      </c>
      <c r="BV43" s="141" t="str">
        <f t="shared" si="18"/>
        <v/>
      </c>
      <c r="BW43" s="141" t="str">
        <f t="shared" si="19"/>
        <v/>
      </c>
      <c r="BX43" s="141" t="str">
        <f t="shared" si="20"/>
        <v/>
      </c>
      <c r="BY43" s="141" t="str">
        <f t="shared" si="21"/>
        <v/>
      </c>
      <c r="BZ43" s="141" t="str">
        <f t="shared" si="22"/>
        <v/>
      </c>
      <c r="CA43" s="141" t="str">
        <f t="shared" si="23"/>
        <v/>
      </c>
      <c r="CB43" s="141" t="str">
        <f t="shared" si="24"/>
        <v/>
      </c>
      <c r="CC43" s="141" t="str">
        <f t="shared" si="25"/>
        <v/>
      </c>
      <c r="CD43" s="141" t="str">
        <f t="shared" si="26"/>
        <v/>
      </c>
      <c r="CE43" s="141" t="str">
        <f t="shared" si="27"/>
        <v/>
      </c>
      <c r="CF43" s="141" t="str">
        <f t="shared" si="28"/>
        <v/>
      </c>
      <c r="CG43" s="141" t="str">
        <f t="shared" si="29"/>
        <v/>
      </c>
      <c r="CH43" s="141" t="str">
        <f t="shared" si="30"/>
        <v/>
      </c>
      <c r="CI43" s="141" t="str">
        <f t="shared" si="31"/>
        <v/>
      </c>
      <c r="CJ43" s="141" t="str">
        <f t="shared" si="32"/>
        <v/>
      </c>
      <c r="CK43" s="141" t="str">
        <f t="shared" si="33"/>
        <v/>
      </c>
      <c r="CL43" s="141" t="str">
        <f t="shared" si="34"/>
        <v/>
      </c>
      <c r="CM43" s="141" t="str">
        <f t="shared" si="35"/>
        <v/>
      </c>
      <c r="CN43" s="141" t="str">
        <f t="shared" si="36"/>
        <v/>
      </c>
      <c r="CO43" s="141" t="str">
        <f t="shared" si="37"/>
        <v/>
      </c>
      <c r="CP43" s="141" t="str">
        <f t="shared" si="38"/>
        <v/>
      </c>
    </row>
    <row r="44" spans="1:94">
      <c r="A44" s="65">
        <v>32</v>
      </c>
      <c r="B44" s="66" t="str">
        <f>HLOOKUP($D$5,Nama2Siswa!$A$1:$W$46,A44+1,FALSE)</f>
        <v>WINDA PRIHATIN</v>
      </c>
      <c r="C44" s="67" t="s">
        <v>860</v>
      </c>
      <c r="D44" s="68" t="s">
        <v>895</v>
      </c>
      <c r="E44" s="69" t="s">
        <v>876</v>
      </c>
      <c r="F44" s="69"/>
      <c r="G44" s="69"/>
      <c r="H44" s="69"/>
      <c r="I44" s="69"/>
      <c r="J44" s="69"/>
      <c r="K44" s="71"/>
      <c r="L44" s="116">
        <f t="shared" si="39"/>
        <v>1</v>
      </c>
      <c r="M44" s="117">
        <f t="shared" si="40"/>
        <v>0</v>
      </c>
      <c r="N44" s="117">
        <f t="shared" si="41"/>
        <v>1</v>
      </c>
      <c r="O44" s="117">
        <f t="shared" si="42"/>
        <v>1</v>
      </c>
      <c r="P44" s="118">
        <f t="shared" si="43"/>
        <v>0</v>
      </c>
      <c r="Q44" s="116">
        <f t="shared" si="44"/>
        <v>1</v>
      </c>
      <c r="R44" s="117">
        <f t="shared" si="45"/>
        <v>1</v>
      </c>
      <c r="S44" s="117">
        <f t="shared" si="46"/>
        <v>1</v>
      </c>
      <c r="T44" s="117">
        <f t="shared" si="47"/>
        <v>1</v>
      </c>
      <c r="U44" s="118">
        <f t="shared" si="48"/>
        <v>1</v>
      </c>
      <c r="V44" s="116">
        <f t="shared" si="49"/>
        <v>0</v>
      </c>
      <c r="W44" s="117">
        <f t="shared" si="50"/>
        <v>0</v>
      </c>
      <c r="X44" s="117">
        <f t="shared" si="51"/>
        <v>0</v>
      </c>
      <c r="Y44" s="117">
        <f t="shared" si="52"/>
        <v>0</v>
      </c>
      <c r="Z44" s="118">
        <f t="shared" si="53"/>
        <v>0</v>
      </c>
      <c r="AA44" s="116">
        <f t="shared" si="54"/>
        <v>0</v>
      </c>
      <c r="AB44" s="117">
        <f t="shared" si="55"/>
        <v>0</v>
      </c>
      <c r="AC44" s="117">
        <f t="shared" si="56"/>
        <v>0</v>
      </c>
      <c r="AD44" s="117">
        <f t="shared" si="57"/>
        <v>0</v>
      </c>
      <c r="AE44" s="118">
        <f t="shared" si="58"/>
        <v>0</v>
      </c>
      <c r="AF44" s="116">
        <f t="shared" si="59"/>
        <v>0</v>
      </c>
      <c r="AG44" s="117">
        <f t="shared" si="60"/>
        <v>0</v>
      </c>
      <c r="AH44" s="117">
        <f t="shared" si="61"/>
        <v>0</v>
      </c>
      <c r="AI44" s="117">
        <f t="shared" si="62"/>
        <v>0</v>
      </c>
      <c r="AJ44" s="118">
        <f t="shared" si="63"/>
        <v>0</v>
      </c>
      <c r="AK44" s="116">
        <f t="shared" si="64"/>
        <v>0</v>
      </c>
      <c r="AL44" s="117">
        <f t="shared" si="65"/>
        <v>0</v>
      </c>
      <c r="AM44" s="117">
        <f t="shared" si="66"/>
        <v>0</v>
      </c>
      <c r="AN44" s="117">
        <f t="shared" si="67"/>
        <v>0</v>
      </c>
      <c r="AO44" s="118">
        <f t="shared" si="68"/>
        <v>0</v>
      </c>
      <c r="AP44" s="116">
        <f t="shared" si="69"/>
        <v>0</v>
      </c>
      <c r="AQ44" s="117">
        <f t="shared" si="70"/>
        <v>0</v>
      </c>
      <c r="AR44" s="117">
        <f t="shared" si="71"/>
        <v>0</v>
      </c>
      <c r="AS44" s="117">
        <f t="shared" si="72"/>
        <v>0</v>
      </c>
      <c r="AT44" s="118">
        <f t="shared" si="73"/>
        <v>0</v>
      </c>
      <c r="AU44" s="116">
        <f t="shared" si="74"/>
        <v>0</v>
      </c>
      <c r="AV44" s="117">
        <f t="shared" si="75"/>
        <v>0</v>
      </c>
      <c r="AW44" s="117">
        <f t="shared" si="76"/>
        <v>0</v>
      </c>
      <c r="AX44" s="117">
        <f t="shared" si="77"/>
        <v>0</v>
      </c>
      <c r="AY44" s="72">
        <f t="shared" si="78"/>
        <v>0</v>
      </c>
      <c r="AZ44" s="65">
        <f t="shared" si="79"/>
        <v>8</v>
      </c>
      <c r="BA44" s="65">
        <f t="shared" si="80"/>
        <v>80</v>
      </c>
      <c r="BC44" s="141" t="str">
        <f t="shared" si="81"/>
        <v/>
      </c>
      <c r="BD44" s="141" t="str">
        <f t="shared" si="0"/>
        <v xml:space="preserve"> 2,</v>
      </c>
      <c r="BE44" s="141" t="str">
        <f t="shared" si="1"/>
        <v/>
      </c>
      <c r="BF44" s="141" t="str">
        <f t="shared" si="2"/>
        <v/>
      </c>
      <c r="BG44" s="141" t="str">
        <f t="shared" si="3"/>
        <v xml:space="preserve"> 5,</v>
      </c>
      <c r="BH44" s="141" t="str">
        <f t="shared" si="4"/>
        <v/>
      </c>
      <c r="BI44" s="141" t="str">
        <f t="shared" si="5"/>
        <v/>
      </c>
      <c r="BJ44" s="141" t="str">
        <f t="shared" si="6"/>
        <v/>
      </c>
      <c r="BK44" s="141" t="str">
        <f t="shared" si="7"/>
        <v/>
      </c>
      <c r="BL44" s="141" t="str">
        <f t="shared" si="8"/>
        <v/>
      </c>
      <c r="BM44" s="141" t="str">
        <f t="shared" si="9"/>
        <v/>
      </c>
      <c r="BN44" s="141" t="str">
        <f t="shared" si="10"/>
        <v/>
      </c>
      <c r="BO44" s="141" t="str">
        <f t="shared" si="11"/>
        <v/>
      </c>
      <c r="BP44" s="141" t="str">
        <f t="shared" si="12"/>
        <v/>
      </c>
      <c r="BQ44" s="141" t="str">
        <f t="shared" si="13"/>
        <v/>
      </c>
      <c r="BR44" s="141" t="str">
        <f t="shared" si="14"/>
        <v/>
      </c>
      <c r="BS44" s="141" t="str">
        <f t="shared" si="15"/>
        <v/>
      </c>
      <c r="BT44" s="141" t="str">
        <f t="shared" si="16"/>
        <v/>
      </c>
      <c r="BU44" s="141" t="str">
        <f t="shared" si="17"/>
        <v/>
      </c>
      <c r="BV44" s="141" t="str">
        <f t="shared" si="18"/>
        <v/>
      </c>
      <c r="BW44" s="141" t="str">
        <f t="shared" si="19"/>
        <v/>
      </c>
      <c r="BX44" s="141" t="str">
        <f t="shared" si="20"/>
        <v/>
      </c>
      <c r="BY44" s="141" t="str">
        <f t="shared" si="21"/>
        <v/>
      </c>
      <c r="BZ44" s="141" t="str">
        <f t="shared" si="22"/>
        <v/>
      </c>
      <c r="CA44" s="141" t="str">
        <f t="shared" si="23"/>
        <v/>
      </c>
      <c r="CB44" s="141" t="str">
        <f t="shared" si="24"/>
        <v/>
      </c>
      <c r="CC44" s="141" t="str">
        <f t="shared" si="25"/>
        <v/>
      </c>
      <c r="CD44" s="141" t="str">
        <f t="shared" si="26"/>
        <v/>
      </c>
      <c r="CE44" s="141" t="str">
        <f t="shared" si="27"/>
        <v/>
      </c>
      <c r="CF44" s="141" t="str">
        <f t="shared" si="28"/>
        <v/>
      </c>
      <c r="CG44" s="141" t="str">
        <f t="shared" si="29"/>
        <v/>
      </c>
      <c r="CH44" s="141" t="str">
        <f t="shared" si="30"/>
        <v/>
      </c>
      <c r="CI44" s="141" t="str">
        <f t="shared" si="31"/>
        <v/>
      </c>
      <c r="CJ44" s="141" t="str">
        <f t="shared" si="32"/>
        <v/>
      </c>
      <c r="CK44" s="141" t="str">
        <f t="shared" si="33"/>
        <v/>
      </c>
      <c r="CL44" s="141" t="str">
        <f t="shared" si="34"/>
        <v/>
      </c>
      <c r="CM44" s="141" t="str">
        <f t="shared" si="35"/>
        <v/>
      </c>
      <c r="CN44" s="141" t="str">
        <f t="shared" si="36"/>
        <v/>
      </c>
      <c r="CO44" s="141" t="str">
        <f t="shared" si="37"/>
        <v/>
      </c>
      <c r="CP44" s="141" t="str">
        <f t="shared" si="38"/>
        <v/>
      </c>
    </row>
    <row r="45" spans="1:94">
      <c r="A45" s="65">
        <v>33</v>
      </c>
      <c r="B45" s="66" t="str">
        <f>HLOOKUP($D$5,Nama2Siswa!$A$1:$W$46,A45+1,FALSE)</f>
        <v>YUNI SAFITRI</v>
      </c>
      <c r="C45" s="67" t="s">
        <v>863</v>
      </c>
      <c r="D45" s="68" t="s">
        <v>892</v>
      </c>
      <c r="E45" s="69" t="s">
        <v>893</v>
      </c>
      <c r="F45" s="69"/>
      <c r="G45" s="69"/>
      <c r="H45" s="69"/>
      <c r="I45" s="69"/>
      <c r="J45" s="69"/>
      <c r="K45" s="71"/>
      <c r="L45" s="116">
        <f t="shared" si="39"/>
        <v>1</v>
      </c>
      <c r="M45" s="117">
        <f t="shared" si="40"/>
        <v>1</v>
      </c>
      <c r="N45" s="117">
        <f t="shared" si="41"/>
        <v>0</v>
      </c>
      <c r="O45" s="117">
        <f t="shared" si="42"/>
        <v>0</v>
      </c>
      <c r="P45" s="118">
        <f t="shared" si="43"/>
        <v>0</v>
      </c>
      <c r="Q45" s="116">
        <f t="shared" si="44"/>
        <v>0</v>
      </c>
      <c r="R45" s="117">
        <f t="shared" si="45"/>
        <v>0</v>
      </c>
      <c r="S45" s="117">
        <f t="shared" si="46"/>
        <v>1</v>
      </c>
      <c r="T45" s="117">
        <f t="shared" si="47"/>
        <v>1</v>
      </c>
      <c r="U45" s="118">
        <f t="shared" si="48"/>
        <v>1</v>
      </c>
      <c r="V45" s="116">
        <f t="shared" si="49"/>
        <v>0</v>
      </c>
      <c r="W45" s="117">
        <f t="shared" si="50"/>
        <v>0</v>
      </c>
      <c r="X45" s="117">
        <f t="shared" si="51"/>
        <v>0</v>
      </c>
      <c r="Y45" s="117">
        <f t="shared" si="52"/>
        <v>0</v>
      </c>
      <c r="Z45" s="118">
        <f t="shared" si="53"/>
        <v>0</v>
      </c>
      <c r="AA45" s="116">
        <f t="shared" si="54"/>
        <v>0</v>
      </c>
      <c r="AB45" s="117">
        <f t="shared" si="55"/>
        <v>0</v>
      </c>
      <c r="AC45" s="117">
        <f t="shared" si="56"/>
        <v>0</v>
      </c>
      <c r="AD45" s="117">
        <f t="shared" si="57"/>
        <v>0</v>
      </c>
      <c r="AE45" s="118">
        <f t="shared" si="58"/>
        <v>0</v>
      </c>
      <c r="AF45" s="116">
        <f t="shared" si="59"/>
        <v>0</v>
      </c>
      <c r="AG45" s="117">
        <f t="shared" si="60"/>
        <v>0</v>
      </c>
      <c r="AH45" s="117">
        <f t="shared" si="61"/>
        <v>0</v>
      </c>
      <c r="AI45" s="117">
        <f t="shared" si="62"/>
        <v>0</v>
      </c>
      <c r="AJ45" s="118">
        <f t="shared" si="63"/>
        <v>0</v>
      </c>
      <c r="AK45" s="116">
        <f t="shared" si="64"/>
        <v>0</v>
      </c>
      <c r="AL45" s="117">
        <f t="shared" si="65"/>
        <v>0</v>
      </c>
      <c r="AM45" s="117">
        <f t="shared" si="66"/>
        <v>0</v>
      </c>
      <c r="AN45" s="117">
        <f t="shared" si="67"/>
        <v>0</v>
      </c>
      <c r="AO45" s="118">
        <f t="shared" si="68"/>
        <v>0</v>
      </c>
      <c r="AP45" s="116">
        <f t="shared" si="69"/>
        <v>0</v>
      </c>
      <c r="AQ45" s="117">
        <f t="shared" si="70"/>
        <v>0</v>
      </c>
      <c r="AR45" s="117">
        <f t="shared" si="71"/>
        <v>0</v>
      </c>
      <c r="AS45" s="117">
        <f t="shared" si="72"/>
        <v>0</v>
      </c>
      <c r="AT45" s="118">
        <f t="shared" si="73"/>
        <v>0</v>
      </c>
      <c r="AU45" s="116">
        <f t="shared" si="74"/>
        <v>0</v>
      </c>
      <c r="AV45" s="117">
        <f t="shared" si="75"/>
        <v>0</v>
      </c>
      <c r="AW45" s="117">
        <f t="shared" si="76"/>
        <v>0</v>
      </c>
      <c r="AX45" s="117">
        <f t="shared" si="77"/>
        <v>0</v>
      </c>
      <c r="AY45" s="72">
        <f t="shared" si="78"/>
        <v>0</v>
      </c>
      <c r="AZ45" s="65">
        <f t="shared" si="79"/>
        <v>5</v>
      </c>
      <c r="BA45" s="65">
        <f t="shared" si="80"/>
        <v>50</v>
      </c>
      <c r="BC45" s="141" t="str">
        <f t="shared" si="81"/>
        <v/>
      </c>
      <c r="BD45" s="141" t="str">
        <f t="shared" si="0"/>
        <v/>
      </c>
      <c r="BE45" s="141" t="str">
        <f t="shared" si="1"/>
        <v xml:space="preserve"> 3,</v>
      </c>
      <c r="BF45" s="141" t="str">
        <f t="shared" si="2"/>
        <v xml:space="preserve"> 4,</v>
      </c>
      <c r="BG45" s="141" t="str">
        <f t="shared" si="3"/>
        <v xml:space="preserve"> 5,</v>
      </c>
      <c r="BH45" s="141" t="str">
        <f t="shared" si="4"/>
        <v xml:space="preserve"> 6,</v>
      </c>
      <c r="BI45" s="141" t="str">
        <f t="shared" si="5"/>
        <v xml:space="preserve"> 7,</v>
      </c>
      <c r="BJ45" s="141" t="str">
        <f t="shared" si="6"/>
        <v/>
      </c>
      <c r="BK45" s="141" t="str">
        <f t="shared" si="7"/>
        <v/>
      </c>
      <c r="BL45" s="141" t="str">
        <f t="shared" si="8"/>
        <v/>
      </c>
      <c r="BM45" s="141" t="str">
        <f t="shared" si="9"/>
        <v/>
      </c>
      <c r="BN45" s="141" t="str">
        <f t="shared" si="10"/>
        <v/>
      </c>
      <c r="BO45" s="141" t="str">
        <f t="shared" si="11"/>
        <v/>
      </c>
      <c r="BP45" s="141" t="str">
        <f t="shared" si="12"/>
        <v/>
      </c>
      <c r="BQ45" s="141" t="str">
        <f t="shared" si="13"/>
        <v/>
      </c>
      <c r="BR45" s="141" t="str">
        <f t="shared" si="14"/>
        <v/>
      </c>
      <c r="BS45" s="141" t="str">
        <f t="shared" si="15"/>
        <v/>
      </c>
      <c r="BT45" s="141" t="str">
        <f t="shared" si="16"/>
        <v/>
      </c>
      <c r="BU45" s="141" t="str">
        <f t="shared" si="17"/>
        <v/>
      </c>
      <c r="BV45" s="141" t="str">
        <f t="shared" si="18"/>
        <v/>
      </c>
      <c r="BW45" s="141" t="str">
        <f t="shared" si="19"/>
        <v/>
      </c>
      <c r="BX45" s="141" t="str">
        <f t="shared" si="20"/>
        <v/>
      </c>
      <c r="BY45" s="141" t="str">
        <f t="shared" si="21"/>
        <v/>
      </c>
      <c r="BZ45" s="141" t="str">
        <f t="shared" si="22"/>
        <v/>
      </c>
      <c r="CA45" s="141" t="str">
        <f t="shared" si="23"/>
        <v/>
      </c>
      <c r="CB45" s="141" t="str">
        <f t="shared" si="24"/>
        <v/>
      </c>
      <c r="CC45" s="141" t="str">
        <f t="shared" si="25"/>
        <v/>
      </c>
      <c r="CD45" s="141" t="str">
        <f t="shared" si="26"/>
        <v/>
      </c>
      <c r="CE45" s="141" t="str">
        <f t="shared" si="27"/>
        <v/>
      </c>
      <c r="CF45" s="141" t="str">
        <f t="shared" si="28"/>
        <v/>
      </c>
      <c r="CG45" s="141" t="str">
        <f t="shared" si="29"/>
        <v/>
      </c>
      <c r="CH45" s="141" t="str">
        <f t="shared" si="30"/>
        <v/>
      </c>
      <c r="CI45" s="141" t="str">
        <f t="shared" si="31"/>
        <v/>
      </c>
      <c r="CJ45" s="141" t="str">
        <f t="shared" si="32"/>
        <v/>
      </c>
      <c r="CK45" s="141" t="str">
        <f t="shared" si="33"/>
        <v/>
      </c>
      <c r="CL45" s="141" t="str">
        <f t="shared" si="34"/>
        <v/>
      </c>
      <c r="CM45" s="141" t="str">
        <f t="shared" si="35"/>
        <v/>
      </c>
      <c r="CN45" s="141" t="str">
        <f t="shared" si="36"/>
        <v/>
      </c>
      <c r="CO45" s="141" t="str">
        <f t="shared" si="37"/>
        <v/>
      </c>
      <c r="CP45" s="141" t="str">
        <f t="shared" si="38"/>
        <v/>
      </c>
    </row>
    <row r="46" spans="1:94">
      <c r="A46" s="65">
        <v>34</v>
      </c>
      <c r="B46" s="66" t="str">
        <f>HLOOKUP($D$5,Nama2Siswa!$A$1:$W$46,A46+1,FALSE)</f>
        <v>ZAHRA AZIZAH</v>
      </c>
      <c r="C46" s="67" t="s">
        <v>860</v>
      </c>
      <c r="D46" s="68" t="s">
        <v>879</v>
      </c>
      <c r="E46" s="69" t="s">
        <v>876</v>
      </c>
      <c r="F46" s="69"/>
      <c r="G46" s="69"/>
      <c r="H46" s="69"/>
      <c r="I46" s="69"/>
      <c r="J46" s="69"/>
      <c r="K46" s="71"/>
      <c r="L46" s="116">
        <f t="shared" si="39"/>
        <v>1</v>
      </c>
      <c r="M46" s="117">
        <f t="shared" si="40"/>
        <v>1</v>
      </c>
      <c r="N46" s="117">
        <f t="shared" si="41"/>
        <v>1</v>
      </c>
      <c r="O46" s="117">
        <f t="shared" si="42"/>
        <v>1</v>
      </c>
      <c r="P46" s="118">
        <f t="shared" si="43"/>
        <v>0</v>
      </c>
      <c r="Q46" s="116">
        <f t="shared" si="44"/>
        <v>1</v>
      </c>
      <c r="R46" s="117">
        <f t="shared" si="45"/>
        <v>1</v>
      </c>
      <c r="S46" s="117">
        <f t="shared" si="46"/>
        <v>1</v>
      </c>
      <c r="T46" s="117">
        <f t="shared" si="47"/>
        <v>1</v>
      </c>
      <c r="U46" s="118">
        <f t="shared" si="48"/>
        <v>1</v>
      </c>
      <c r="V46" s="116">
        <f t="shared" si="49"/>
        <v>0</v>
      </c>
      <c r="W46" s="117">
        <f t="shared" si="50"/>
        <v>0</v>
      </c>
      <c r="X46" s="117">
        <f t="shared" si="51"/>
        <v>0</v>
      </c>
      <c r="Y46" s="117">
        <f t="shared" si="52"/>
        <v>0</v>
      </c>
      <c r="Z46" s="118">
        <f t="shared" si="53"/>
        <v>0</v>
      </c>
      <c r="AA46" s="116">
        <f t="shared" si="54"/>
        <v>0</v>
      </c>
      <c r="AB46" s="117">
        <f t="shared" si="55"/>
        <v>0</v>
      </c>
      <c r="AC46" s="117">
        <f t="shared" si="56"/>
        <v>0</v>
      </c>
      <c r="AD46" s="117">
        <f t="shared" si="57"/>
        <v>0</v>
      </c>
      <c r="AE46" s="118">
        <f t="shared" si="58"/>
        <v>0</v>
      </c>
      <c r="AF46" s="116">
        <f t="shared" si="59"/>
        <v>0</v>
      </c>
      <c r="AG46" s="117">
        <f t="shared" si="60"/>
        <v>0</v>
      </c>
      <c r="AH46" s="117">
        <f t="shared" si="61"/>
        <v>0</v>
      </c>
      <c r="AI46" s="117">
        <f t="shared" si="62"/>
        <v>0</v>
      </c>
      <c r="AJ46" s="118">
        <f t="shared" si="63"/>
        <v>0</v>
      </c>
      <c r="AK46" s="116">
        <f t="shared" si="64"/>
        <v>0</v>
      </c>
      <c r="AL46" s="117">
        <f t="shared" si="65"/>
        <v>0</v>
      </c>
      <c r="AM46" s="117">
        <f t="shared" si="66"/>
        <v>0</v>
      </c>
      <c r="AN46" s="117">
        <f t="shared" si="67"/>
        <v>0</v>
      </c>
      <c r="AO46" s="118">
        <f t="shared" si="68"/>
        <v>0</v>
      </c>
      <c r="AP46" s="116">
        <f t="shared" si="69"/>
        <v>0</v>
      </c>
      <c r="AQ46" s="117">
        <f t="shared" si="70"/>
        <v>0</v>
      </c>
      <c r="AR46" s="117">
        <f t="shared" si="71"/>
        <v>0</v>
      </c>
      <c r="AS46" s="117">
        <f t="shared" si="72"/>
        <v>0</v>
      </c>
      <c r="AT46" s="118">
        <f t="shared" si="73"/>
        <v>0</v>
      </c>
      <c r="AU46" s="116">
        <f t="shared" si="74"/>
        <v>0</v>
      </c>
      <c r="AV46" s="117">
        <f t="shared" si="75"/>
        <v>0</v>
      </c>
      <c r="AW46" s="117">
        <f t="shared" si="76"/>
        <v>0</v>
      </c>
      <c r="AX46" s="117">
        <f t="shared" si="77"/>
        <v>0</v>
      </c>
      <c r="AY46" s="72">
        <f t="shared" si="78"/>
        <v>0</v>
      </c>
      <c r="AZ46" s="65">
        <f t="shared" si="79"/>
        <v>9</v>
      </c>
      <c r="BA46" s="65">
        <f t="shared" si="80"/>
        <v>90</v>
      </c>
      <c r="BC46" s="141" t="str">
        <f t="shared" si="81"/>
        <v/>
      </c>
      <c r="BD46" s="141" t="str">
        <f t="shared" si="0"/>
        <v/>
      </c>
      <c r="BE46" s="141" t="str">
        <f t="shared" si="1"/>
        <v/>
      </c>
      <c r="BF46" s="141" t="str">
        <f t="shared" si="2"/>
        <v/>
      </c>
      <c r="BG46" s="141" t="str">
        <f t="shared" si="3"/>
        <v xml:space="preserve"> 5,</v>
      </c>
      <c r="BH46" s="141" t="str">
        <f t="shared" si="4"/>
        <v/>
      </c>
      <c r="BI46" s="141" t="str">
        <f t="shared" si="5"/>
        <v/>
      </c>
      <c r="BJ46" s="141" t="str">
        <f t="shared" si="6"/>
        <v/>
      </c>
      <c r="BK46" s="141" t="str">
        <f t="shared" si="7"/>
        <v/>
      </c>
      <c r="BL46" s="141" t="str">
        <f t="shared" si="8"/>
        <v/>
      </c>
      <c r="BM46" s="141" t="str">
        <f t="shared" si="9"/>
        <v/>
      </c>
      <c r="BN46" s="141" t="str">
        <f t="shared" si="10"/>
        <v/>
      </c>
      <c r="BO46" s="141" t="str">
        <f t="shared" si="11"/>
        <v/>
      </c>
      <c r="BP46" s="141" t="str">
        <f t="shared" si="12"/>
        <v/>
      </c>
      <c r="BQ46" s="141" t="str">
        <f t="shared" si="13"/>
        <v/>
      </c>
      <c r="BR46" s="141" t="str">
        <f t="shared" si="14"/>
        <v/>
      </c>
      <c r="BS46" s="141" t="str">
        <f t="shared" si="15"/>
        <v/>
      </c>
      <c r="BT46" s="141" t="str">
        <f t="shared" si="16"/>
        <v/>
      </c>
      <c r="BU46" s="141" t="str">
        <f t="shared" si="17"/>
        <v/>
      </c>
      <c r="BV46" s="141" t="str">
        <f t="shared" si="18"/>
        <v/>
      </c>
      <c r="BW46" s="141" t="str">
        <f t="shared" si="19"/>
        <v/>
      </c>
      <c r="BX46" s="141" t="str">
        <f t="shared" si="20"/>
        <v/>
      </c>
      <c r="BY46" s="141" t="str">
        <f t="shared" si="21"/>
        <v/>
      </c>
      <c r="BZ46" s="141" t="str">
        <f t="shared" si="22"/>
        <v/>
      </c>
      <c r="CA46" s="141" t="str">
        <f t="shared" si="23"/>
        <v/>
      </c>
      <c r="CB46" s="141" t="str">
        <f t="shared" si="24"/>
        <v/>
      </c>
      <c r="CC46" s="141" t="str">
        <f t="shared" si="25"/>
        <v/>
      </c>
      <c r="CD46" s="141" t="str">
        <f t="shared" si="26"/>
        <v/>
      </c>
      <c r="CE46" s="141" t="str">
        <f t="shared" si="27"/>
        <v/>
      </c>
      <c r="CF46" s="141" t="str">
        <f t="shared" si="28"/>
        <v/>
      </c>
      <c r="CG46" s="141" t="str">
        <f t="shared" si="29"/>
        <v/>
      </c>
      <c r="CH46" s="141" t="str">
        <f t="shared" si="30"/>
        <v/>
      </c>
      <c r="CI46" s="141" t="str">
        <f t="shared" si="31"/>
        <v/>
      </c>
      <c r="CJ46" s="141" t="str">
        <f t="shared" si="32"/>
        <v/>
      </c>
      <c r="CK46" s="141" t="str">
        <f t="shared" si="33"/>
        <v/>
      </c>
      <c r="CL46" s="141" t="str">
        <f t="shared" si="34"/>
        <v/>
      </c>
      <c r="CM46" s="141" t="str">
        <f t="shared" si="35"/>
        <v/>
      </c>
      <c r="CN46" s="141" t="str">
        <f t="shared" si="36"/>
        <v/>
      </c>
      <c r="CO46" s="141" t="str">
        <f t="shared" si="37"/>
        <v/>
      </c>
      <c r="CP46" s="141" t="str">
        <f t="shared" si="38"/>
        <v/>
      </c>
    </row>
    <row r="47" spans="1:94" ht="15" thickBot="1">
      <c r="A47" s="73">
        <v>35</v>
      </c>
      <c r="B47" s="74">
        <f>HLOOKUP($D$5,Nama2Siswa!$A$1:$W$46,A47+1,FALSE)</f>
        <v>0</v>
      </c>
      <c r="C47" s="75"/>
      <c r="D47" s="76"/>
      <c r="E47" s="77"/>
      <c r="F47" s="77"/>
      <c r="G47" s="77"/>
      <c r="H47" s="77"/>
      <c r="I47" s="77"/>
      <c r="J47" s="77"/>
      <c r="K47" s="78"/>
      <c r="L47" s="119">
        <f t="shared" si="39"/>
        <v>0</v>
      </c>
      <c r="M47" s="120">
        <f t="shared" si="40"/>
        <v>0</v>
      </c>
      <c r="N47" s="120">
        <f t="shared" si="41"/>
        <v>0</v>
      </c>
      <c r="O47" s="120">
        <f t="shared" si="42"/>
        <v>0</v>
      </c>
      <c r="P47" s="121">
        <f t="shared" si="43"/>
        <v>0</v>
      </c>
      <c r="Q47" s="119">
        <f t="shared" si="44"/>
        <v>0</v>
      </c>
      <c r="R47" s="120">
        <f t="shared" si="45"/>
        <v>0</v>
      </c>
      <c r="S47" s="120">
        <f t="shared" si="46"/>
        <v>0</v>
      </c>
      <c r="T47" s="120">
        <f t="shared" si="47"/>
        <v>0</v>
      </c>
      <c r="U47" s="121">
        <f t="shared" si="48"/>
        <v>0</v>
      </c>
      <c r="V47" s="119">
        <f t="shared" si="49"/>
        <v>0</v>
      </c>
      <c r="W47" s="120">
        <f t="shared" si="50"/>
        <v>0</v>
      </c>
      <c r="X47" s="120">
        <f t="shared" si="51"/>
        <v>0</v>
      </c>
      <c r="Y47" s="120">
        <f t="shared" si="52"/>
        <v>0</v>
      </c>
      <c r="Z47" s="121">
        <f t="shared" si="53"/>
        <v>0</v>
      </c>
      <c r="AA47" s="119">
        <f t="shared" si="54"/>
        <v>0</v>
      </c>
      <c r="AB47" s="120">
        <f t="shared" si="55"/>
        <v>0</v>
      </c>
      <c r="AC47" s="120">
        <f t="shared" si="56"/>
        <v>0</v>
      </c>
      <c r="AD47" s="120">
        <f t="shared" si="57"/>
        <v>0</v>
      </c>
      <c r="AE47" s="121">
        <f t="shared" si="58"/>
        <v>0</v>
      </c>
      <c r="AF47" s="119">
        <f t="shared" si="59"/>
        <v>0</v>
      </c>
      <c r="AG47" s="120">
        <f t="shared" si="60"/>
        <v>0</v>
      </c>
      <c r="AH47" s="120">
        <f t="shared" si="61"/>
        <v>0</v>
      </c>
      <c r="AI47" s="120">
        <f t="shared" si="62"/>
        <v>0</v>
      </c>
      <c r="AJ47" s="121">
        <f t="shared" si="63"/>
        <v>0</v>
      </c>
      <c r="AK47" s="119">
        <f t="shared" si="64"/>
        <v>0</v>
      </c>
      <c r="AL47" s="120">
        <f t="shared" si="65"/>
        <v>0</v>
      </c>
      <c r="AM47" s="120">
        <f t="shared" si="66"/>
        <v>0</v>
      </c>
      <c r="AN47" s="120">
        <f t="shared" si="67"/>
        <v>0</v>
      </c>
      <c r="AO47" s="121">
        <f t="shared" si="68"/>
        <v>0</v>
      </c>
      <c r="AP47" s="119">
        <f t="shared" si="69"/>
        <v>0</v>
      </c>
      <c r="AQ47" s="120">
        <f t="shared" si="70"/>
        <v>0</v>
      </c>
      <c r="AR47" s="120">
        <f t="shared" si="71"/>
        <v>0</v>
      </c>
      <c r="AS47" s="120">
        <f t="shared" si="72"/>
        <v>0</v>
      </c>
      <c r="AT47" s="121">
        <f t="shared" si="73"/>
        <v>0</v>
      </c>
      <c r="AU47" s="119">
        <f t="shared" si="74"/>
        <v>0</v>
      </c>
      <c r="AV47" s="120">
        <f t="shared" si="75"/>
        <v>0</v>
      </c>
      <c r="AW47" s="120">
        <f t="shared" si="76"/>
        <v>0</v>
      </c>
      <c r="AX47" s="120">
        <f t="shared" si="77"/>
        <v>0</v>
      </c>
      <c r="AY47" s="79">
        <f t="shared" si="78"/>
        <v>0</v>
      </c>
      <c r="AZ47" s="73">
        <f t="shared" si="79"/>
        <v>0</v>
      </c>
      <c r="BA47" s="73" t="str">
        <f t="shared" si="80"/>
        <v/>
      </c>
      <c r="BC47" s="141" t="str">
        <f t="shared" si="81"/>
        <v/>
      </c>
      <c r="BD47" s="141" t="str">
        <f t="shared" si="0"/>
        <v/>
      </c>
      <c r="BE47" s="141" t="str">
        <f t="shared" si="1"/>
        <v/>
      </c>
      <c r="BF47" s="141" t="str">
        <f t="shared" si="2"/>
        <v/>
      </c>
      <c r="BG47" s="141" t="str">
        <f t="shared" si="3"/>
        <v/>
      </c>
      <c r="BH47" s="141" t="str">
        <f t="shared" si="4"/>
        <v/>
      </c>
      <c r="BI47" s="141" t="str">
        <f t="shared" si="5"/>
        <v/>
      </c>
      <c r="BJ47" s="141" t="str">
        <f t="shared" si="6"/>
        <v/>
      </c>
      <c r="BK47" s="141" t="str">
        <f t="shared" si="7"/>
        <v/>
      </c>
      <c r="BL47" s="141" t="str">
        <f t="shared" si="8"/>
        <v/>
      </c>
      <c r="BM47" s="141" t="str">
        <f t="shared" si="9"/>
        <v/>
      </c>
      <c r="BN47" s="141" t="str">
        <f t="shared" si="10"/>
        <v/>
      </c>
      <c r="BO47" s="141" t="str">
        <f t="shared" si="11"/>
        <v/>
      </c>
      <c r="BP47" s="141" t="str">
        <f t="shared" si="12"/>
        <v/>
      </c>
      <c r="BQ47" s="141" t="str">
        <f t="shared" si="13"/>
        <v/>
      </c>
      <c r="BR47" s="141" t="str">
        <f t="shared" si="14"/>
        <v/>
      </c>
      <c r="BS47" s="141" t="str">
        <f t="shared" si="15"/>
        <v/>
      </c>
      <c r="BT47" s="141" t="str">
        <f t="shared" si="16"/>
        <v/>
      </c>
      <c r="BU47" s="141" t="str">
        <f t="shared" si="17"/>
        <v/>
      </c>
      <c r="BV47" s="141" t="str">
        <f t="shared" si="18"/>
        <v/>
      </c>
      <c r="BW47" s="141" t="str">
        <f t="shared" si="19"/>
        <v/>
      </c>
      <c r="BX47" s="141" t="str">
        <f t="shared" si="20"/>
        <v/>
      </c>
      <c r="BY47" s="141" t="str">
        <f t="shared" si="21"/>
        <v/>
      </c>
      <c r="BZ47" s="141" t="str">
        <f t="shared" si="22"/>
        <v/>
      </c>
      <c r="CA47" s="141" t="str">
        <f t="shared" si="23"/>
        <v/>
      </c>
      <c r="CB47" s="141" t="str">
        <f t="shared" si="24"/>
        <v/>
      </c>
      <c r="CC47" s="141" t="str">
        <f t="shared" si="25"/>
        <v/>
      </c>
      <c r="CD47" s="141" t="str">
        <f t="shared" si="26"/>
        <v/>
      </c>
      <c r="CE47" s="141" t="str">
        <f t="shared" si="27"/>
        <v/>
      </c>
      <c r="CF47" s="141" t="str">
        <f t="shared" si="28"/>
        <v/>
      </c>
      <c r="CG47" s="141" t="str">
        <f t="shared" si="29"/>
        <v/>
      </c>
      <c r="CH47" s="141" t="str">
        <f t="shared" si="30"/>
        <v/>
      </c>
      <c r="CI47" s="141" t="str">
        <f t="shared" si="31"/>
        <v/>
      </c>
      <c r="CJ47" s="141" t="str">
        <f t="shared" si="32"/>
        <v/>
      </c>
      <c r="CK47" s="141" t="str">
        <f t="shared" si="33"/>
        <v/>
      </c>
      <c r="CL47" s="141" t="str">
        <f t="shared" si="34"/>
        <v/>
      </c>
      <c r="CM47" s="141" t="str">
        <f t="shared" si="35"/>
        <v/>
      </c>
      <c r="CN47" s="141" t="str">
        <f t="shared" si="36"/>
        <v/>
      </c>
      <c r="CO47" s="141" t="str">
        <f t="shared" si="37"/>
        <v/>
      </c>
      <c r="CP47" s="141" t="str">
        <f t="shared" si="38"/>
        <v/>
      </c>
    </row>
    <row r="48" spans="1:94">
      <c r="A48" s="58">
        <v>36</v>
      </c>
      <c r="B48" s="59">
        <f>HLOOKUP($D$5,Nama2Siswa!$A$1:$W$46,A48+1,FALSE)</f>
        <v>0</v>
      </c>
      <c r="C48" s="60"/>
      <c r="D48" s="61"/>
      <c r="E48" s="62"/>
      <c r="F48" s="62"/>
      <c r="G48" s="62"/>
      <c r="H48" s="62"/>
      <c r="I48" s="62"/>
      <c r="J48" s="62"/>
      <c r="K48" s="63"/>
      <c r="L48" s="113">
        <f t="shared" si="39"/>
        <v>0</v>
      </c>
      <c r="M48" s="114">
        <f t="shared" si="40"/>
        <v>0</v>
      </c>
      <c r="N48" s="114">
        <f t="shared" si="41"/>
        <v>0</v>
      </c>
      <c r="O48" s="114">
        <f t="shared" si="42"/>
        <v>0</v>
      </c>
      <c r="P48" s="115">
        <f t="shared" si="43"/>
        <v>0</v>
      </c>
      <c r="Q48" s="113">
        <f t="shared" si="44"/>
        <v>0</v>
      </c>
      <c r="R48" s="114">
        <f t="shared" si="45"/>
        <v>0</v>
      </c>
      <c r="S48" s="114">
        <f t="shared" si="46"/>
        <v>0</v>
      </c>
      <c r="T48" s="114">
        <f t="shared" si="47"/>
        <v>0</v>
      </c>
      <c r="U48" s="115">
        <f t="shared" si="48"/>
        <v>0</v>
      </c>
      <c r="V48" s="113">
        <f t="shared" si="49"/>
        <v>0</v>
      </c>
      <c r="W48" s="114">
        <f t="shared" si="50"/>
        <v>0</v>
      </c>
      <c r="X48" s="114">
        <f t="shared" si="51"/>
        <v>0</v>
      </c>
      <c r="Y48" s="114">
        <f t="shared" si="52"/>
        <v>0</v>
      </c>
      <c r="Z48" s="115">
        <f t="shared" si="53"/>
        <v>0</v>
      </c>
      <c r="AA48" s="113">
        <f t="shared" si="54"/>
        <v>0</v>
      </c>
      <c r="AB48" s="114">
        <f t="shared" si="55"/>
        <v>0</v>
      </c>
      <c r="AC48" s="114">
        <f t="shared" si="56"/>
        <v>0</v>
      </c>
      <c r="AD48" s="114">
        <f t="shared" si="57"/>
        <v>0</v>
      </c>
      <c r="AE48" s="115">
        <f t="shared" si="58"/>
        <v>0</v>
      </c>
      <c r="AF48" s="113">
        <f t="shared" si="59"/>
        <v>0</v>
      </c>
      <c r="AG48" s="114">
        <f t="shared" si="60"/>
        <v>0</v>
      </c>
      <c r="AH48" s="114">
        <f t="shared" si="61"/>
        <v>0</v>
      </c>
      <c r="AI48" s="114">
        <f t="shared" si="62"/>
        <v>0</v>
      </c>
      <c r="AJ48" s="115">
        <f t="shared" si="63"/>
        <v>0</v>
      </c>
      <c r="AK48" s="113">
        <f t="shared" si="64"/>
        <v>0</v>
      </c>
      <c r="AL48" s="114">
        <f t="shared" si="65"/>
        <v>0</v>
      </c>
      <c r="AM48" s="114">
        <f t="shared" si="66"/>
        <v>0</v>
      </c>
      <c r="AN48" s="114">
        <f t="shared" si="67"/>
        <v>0</v>
      </c>
      <c r="AO48" s="115">
        <f t="shared" si="68"/>
        <v>0</v>
      </c>
      <c r="AP48" s="113">
        <f t="shared" si="69"/>
        <v>0</v>
      </c>
      <c r="AQ48" s="114">
        <f t="shared" si="70"/>
        <v>0</v>
      </c>
      <c r="AR48" s="114">
        <f t="shared" si="71"/>
        <v>0</v>
      </c>
      <c r="AS48" s="114">
        <f t="shared" si="72"/>
        <v>0</v>
      </c>
      <c r="AT48" s="115">
        <f t="shared" si="73"/>
        <v>0</v>
      </c>
      <c r="AU48" s="113">
        <f t="shared" si="74"/>
        <v>0</v>
      </c>
      <c r="AV48" s="114">
        <f t="shared" si="75"/>
        <v>0</v>
      </c>
      <c r="AW48" s="114">
        <f t="shared" si="76"/>
        <v>0</v>
      </c>
      <c r="AX48" s="114">
        <f t="shared" si="77"/>
        <v>0</v>
      </c>
      <c r="AY48" s="64">
        <f t="shared" si="78"/>
        <v>0</v>
      </c>
      <c r="AZ48" s="58">
        <f t="shared" si="79"/>
        <v>0</v>
      </c>
      <c r="BA48" s="58" t="str">
        <f t="shared" si="80"/>
        <v/>
      </c>
      <c r="BC48" s="141" t="str">
        <f t="shared" si="81"/>
        <v/>
      </c>
      <c r="BD48" s="141" t="str">
        <f t="shared" si="0"/>
        <v/>
      </c>
      <c r="BE48" s="141" t="str">
        <f t="shared" si="1"/>
        <v/>
      </c>
      <c r="BF48" s="141" t="str">
        <f t="shared" si="2"/>
        <v/>
      </c>
      <c r="BG48" s="141" t="str">
        <f t="shared" si="3"/>
        <v/>
      </c>
      <c r="BH48" s="141" t="str">
        <f t="shared" si="4"/>
        <v/>
      </c>
      <c r="BI48" s="141" t="str">
        <f t="shared" si="5"/>
        <v/>
      </c>
      <c r="BJ48" s="141" t="str">
        <f t="shared" si="6"/>
        <v/>
      </c>
      <c r="BK48" s="141" t="str">
        <f t="shared" si="7"/>
        <v/>
      </c>
      <c r="BL48" s="141" t="str">
        <f t="shared" si="8"/>
        <v/>
      </c>
      <c r="BM48" s="141" t="str">
        <f t="shared" si="9"/>
        <v/>
      </c>
      <c r="BN48" s="141" t="str">
        <f t="shared" si="10"/>
        <v/>
      </c>
      <c r="BO48" s="141" t="str">
        <f t="shared" si="11"/>
        <v/>
      </c>
      <c r="BP48" s="141" t="str">
        <f t="shared" si="12"/>
        <v/>
      </c>
      <c r="BQ48" s="141" t="str">
        <f t="shared" si="13"/>
        <v/>
      </c>
      <c r="BR48" s="141" t="str">
        <f t="shared" si="14"/>
        <v/>
      </c>
      <c r="BS48" s="141" t="str">
        <f t="shared" si="15"/>
        <v/>
      </c>
      <c r="BT48" s="141" t="str">
        <f t="shared" si="16"/>
        <v/>
      </c>
      <c r="BU48" s="141" t="str">
        <f t="shared" si="17"/>
        <v/>
      </c>
      <c r="BV48" s="141" t="str">
        <f t="shared" si="18"/>
        <v/>
      </c>
      <c r="BW48" s="141" t="str">
        <f t="shared" si="19"/>
        <v/>
      </c>
      <c r="BX48" s="141" t="str">
        <f t="shared" si="20"/>
        <v/>
      </c>
      <c r="BY48" s="141" t="str">
        <f t="shared" si="21"/>
        <v/>
      </c>
      <c r="BZ48" s="141" t="str">
        <f t="shared" si="22"/>
        <v/>
      </c>
      <c r="CA48" s="141" t="str">
        <f t="shared" si="23"/>
        <v/>
      </c>
      <c r="CB48" s="141" t="str">
        <f t="shared" si="24"/>
        <v/>
      </c>
      <c r="CC48" s="141" t="str">
        <f t="shared" si="25"/>
        <v/>
      </c>
      <c r="CD48" s="141" t="str">
        <f t="shared" si="26"/>
        <v/>
      </c>
      <c r="CE48" s="141" t="str">
        <f t="shared" si="27"/>
        <v/>
      </c>
      <c r="CF48" s="141" t="str">
        <f t="shared" si="28"/>
        <v/>
      </c>
      <c r="CG48" s="141" t="str">
        <f t="shared" si="29"/>
        <v/>
      </c>
      <c r="CH48" s="141" t="str">
        <f t="shared" si="30"/>
        <v/>
      </c>
      <c r="CI48" s="141" t="str">
        <f t="shared" si="31"/>
        <v/>
      </c>
      <c r="CJ48" s="141" t="str">
        <f t="shared" si="32"/>
        <v/>
      </c>
      <c r="CK48" s="141" t="str">
        <f t="shared" si="33"/>
        <v/>
      </c>
      <c r="CL48" s="141" t="str">
        <f t="shared" si="34"/>
        <v/>
      </c>
      <c r="CM48" s="141" t="str">
        <f t="shared" si="35"/>
        <v/>
      </c>
      <c r="CN48" s="141" t="str">
        <f t="shared" si="36"/>
        <v/>
      </c>
      <c r="CO48" s="141" t="str">
        <f t="shared" si="37"/>
        <v/>
      </c>
      <c r="CP48" s="141" t="str">
        <f t="shared" si="38"/>
        <v/>
      </c>
    </row>
    <row r="49" spans="1:94">
      <c r="A49" s="65">
        <v>37</v>
      </c>
      <c r="B49" s="66">
        <f>HLOOKUP($D$5,Nama2Siswa!$A$1:$W$46,A49+1,FALSE)</f>
        <v>0</v>
      </c>
      <c r="C49" s="67"/>
      <c r="D49" s="68"/>
      <c r="E49" s="69"/>
      <c r="F49" s="69"/>
      <c r="G49" s="69"/>
      <c r="H49" s="69"/>
      <c r="I49" s="69"/>
      <c r="J49" s="69"/>
      <c r="K49" s="71"/>
      <c r="L49" s="116">
        <f t="shared" si="39"/>
        <v>0</v>
      </c>
      <c r="M49" s="117">
        <f t="shared" si="40"/>
        <v>0</v>
      </c>
      <c r="N49" s="117">
        <f t="shared" si="41"/>
        <v>0</v>
      </c>
      <c r="O49" s="117">
        <f t="shared" si="42"/>
        <v>0</v>
      </c>
      <c r="P49" s="118">
        <f t="shared" si="43"/>
        <v>0</v>
      </c>
      <c r="Q49" s="116">
        <f t="shared" si="44"/>
        <v>0</v>
      </c>
      <c r="R49" s="117">
        <f t="shared" si="45"/>
        <v>0</v>
      </c>
      <c r="S49" s="117">
        <f t="shared" si="46"/>
        <v>0</v>
      </c>
      <c r="T49" s="117">
        <f t="shared" si="47"/>
        <v>0</v>
      </c>
      <c r="U49" s="118">
        <f t="shared" si="48"/>
        <v>0</v>
      </c>
      <c r="V49" s="116">
        <f t="shared" si="49"/>
        <v>0</v>
      </c>
      <c r="W49" s="117">
        <f t="shared" si="50"/>
        <v>0</v>
      </c>
      <c r="X49" s="117">
        <f t="shared" si="51"/>
        <v>0</v>
      </c>
      <c r="Y49" s="117">
        <f t="shared" si="52"/>
        <v>0</v>
      </c>
      <c r="Z49" s="118">
        <f t="shared" si="53"/>
        <v>0</v>
      </c>
      <c r="AA49" s="116">
        <f t="shared" si="54"/>
        <v>0</v>
      </c>
      <c r="AB49" s="117">
        <f t="shared" si="55"/>
        <v>0</v>
      </c>
      <c r="AC49" s="117">
        <f t="shared" si="56"/>
        <v>0</v>
      </c>
      <c r="AD49" s="117">
        <f t="shared" si="57"/>
        <v>0</v>
      </c>
      <c r="AE49" s="118">
        <f t="shared" si="58"/>
        <v>0</v>
      </c>
      <c r="AF49" s="116">
        <f t="shared" si="59"/>
        <v>0</v>
      </c>
      <c r="AG49" s="117">
        <f t="shared" si="60"/>
        <v>0</v>
      </c>
      <c r="AH49" s="117">
        <f t="shared" si="61"/>
        <v>0</v>
      </c>
      <c r="AI49" s="117">
        <f t="shared" si="62"/>
        <v>0</v>
      </c>
      <c r="AJ49" s="118">
        <f t="shared" si="63"/>
        <v>0</v>
      </c>
      <c r="AK49" s="116">
        <f t="shared" si="64"/>
        <v>0</v>
      </c>
      <c r="AL49" s="117">
        <f t="shared" si="65"/>
        <v>0</v>
      </c>
      <c r="AM49" s="117">
        <f t="shared" si="66"/>
        <v>0</v>
      </c>
      <c r="AN49" s="117">
        <f t="shared" si="67"/>
        <v>0</v>
      </c>
      <c r="AO49" s="118">
        <f t="shared" si="68"/>
        <v>0</v>
      </c>
      <c r="AP49" s="116">
        <f t="shared" si="69"/>
        <v>0</v>
      </c>
      <c r="AQ49" s="117">
        <f t="shared" si="70"/>
        <v>0</v>
      </c>
      <c r="AR49" s="117">
        <f t="shared" si="71"/>
        <v>0</v>
      </c>
      <c r="AS49" s="117">
        <f t="shared" si="72"/>
        <v>0</v>
      </c>
      <c r="AT49" s="118">
        <f t="shared" si="73"/>
        <v>0</v>
      </c>
      <c r="AU49" s="116">
        <f t="shared" si="74"/>
        <v>0</v>
      </c>
      <c r="AV49" s="117">
        <f t="shared" si="75"/>
        <v>0</v>
      </c>
      <c r="AW49" s="117">
        <f t="shared" si="76"/>
        <v>0</v>
      </c>
      <c r="AX49" s="117">
        <f t="shared" si="77"/>
        <v>0</v>
      </c>
      <c r="AY49" s="72">
        <f t="shared" si="78"/>
        <v>0</v>
      </c>
      <c r="AZ49" s="65">
        <f t="shared" si="79"/>
        <v>0</v>
      </c>
      <c r="BA49" s="65" t="str">
        <f t="shared" si="80"/>
        <v/>
      </c>
      <c r="BC49" s="141" t="str">
        <f t="shared" si="81"/>
        <v/>
      </c>
      <c r="BD49" s="141" t="str">
        <f t="shared" si="0"/>
        <v/>
      </c>
      <c r="BE49" s="141" t="str">
        <f t="shared" si="1"/>
        <v/>
      </c>
      <c r="BF49" s="141" t="str">
        <f t="shared" si="2"/>
        <v/>
      </c>
      <c r="BG49" s="141" t="str">
        <f t="shared" si="3"/>
        <v/>
      </c>
      <c r="BH49" s="141" t="str">
        <f t="shared" si="4"/>
        <v/>
      </c>
      <c r="BI49" s="141" t="str">
        <f t="shared" si="5"/>
        <v/>
      </c>
      <c r="BJ49" s="141" t="str">
        <f t="shared" si="6"/>
        <v/>
      </c>
      <c r="BK49" s="141" t="str">
        <f t="shared" si="7"/>
        <v/>
      </c>
      <c r="BL49" s="141" t="str">
        <f t="shared" si="8"/>
        <v/>
      </c>
      <c r="BM49" s="141" t="str">
        <f t="shared" si="9"/>
        <v/>
      </c>
      <c r="BN49" s="141" t="str">
        <f t="shared" si="10"/>
        <v/>
      </c>
      <c r="BO49" s="141" t="str">
        <f t="shared" si="11"/>
        <v/>
      </c>
      <c r="BP49" s="141" t="str">
        <f t="shared" si="12"/>
        <v/>
      </c>
      <c r="BQ49" s="141" t="str">
        <f t="shared" si="13"/>
        <v/>
      </c>
      <c r="BR49" s="141" t="str">
        <f t="shared" si="14"/>
        <v/>
      </c>
      <c r="BS49" s="141" t="str">
        <f t="shared" si="15"/>
        <v/>
      </c>
      <c r="BT49" s="141" t="str">
        <f t="shared" si="16"/>
        <v/>
      </c>
      <c r="BU49" s="141" t="str">
        <f t="shared" si="17"/>
        <v/>
      </c>
      <c r="BV49" s="141" t="str">
        <f t="shared" si="18"/>
        <v/>
      </c>
      <c r="BW49" s="141" t="str">
        <f t="shared" si="19"/>
        <v/>
      </c>
      <c r="BX49" s="141" t="str">
        <f t="shared" si="20"/>
        <v/>
      </c>
      <c r="BY49" s="141" t="str">
        <f t="shared" si="21"/>
        <v/>
      </c>
      <c r="BZ49" s="141" t="str">
        <f t="shared" si="22"/>
        <v/>
      </c>
      <c r="CA49" s="141" t="str">
        <f t="shared" si="23"/>
        <v/>
      </c>
      <c r="CB49" s="141" t="str">
        <f t="shared" si="24"/>
        <v/>
      </c>
      <c r="CC49" s="141" t="str">
        <f t="shared" si="25"/>
        <v/>
      </c>
      <c r="CD49" s="141" t="str">
        <f t="shared" si="26"/>
        <v/>
      </c>
      <c r="CE49" s="141" t="str">
        <f t="shared" si="27"/>
        <v/>
      </c>
      <c r="CF49" s="141" t="str">
        <f t="shared" si="28"/>
        <v/>
      </c>
      <c r="CG49" s="141" t="str">
        <f t="shared" si="29"/>
        <v/>
      </c>
      <c r="CH49" s="141" t="str">
        <f t="shared" si="30"/>
        <v/>
      </c>
      <c r="CI49" s="141" t="str">
        <f t="shared" si="31"/>
        <v/>
      </c>
      <c r="CJ49" s="141" t="str">
        <f t="shared" si="32"/>
        <v/>
      </c>
      <c r="CK49" s="141" t="str">
        <f t="shared" si="33"/>
        <v/>
      </c>
      <c r="CL49" s="141" t="str">
        <f t="shared" si="34"/>
        <v/>
      </c>
      <c r="CM49" s="141" t="str">
        <f t="shared" si="35"/>
        <v/>
      </c>
      <c r="CN49" s="141" t="str">
        <f t="shared" si="36"/>
        <v/>
      </c>
      <c r="CO49" s="141" t="str">
        <f t="shared" si="37"/>
        <v/>
      </c>
      <c r="CP49" s="141" t="str">
        <f t="shared" si="38"/>
        <v/>
      </c>
    </row>
    <row r="50" spans="1:94">
      <c r="A50" s="65">
        <v>38</v>
      </c>
      <c r="B50" s="66">
        <f>HLOOKUP($D$5,Nama2Siswa!$A$1:$W$46,A50+1,FALSE)</f>
        <v>0</v>
      </c>
      <c r="C50" s="67"/>
      <c r="D50" s="68"/>
      <c r="E50" s="69"/>
      <c r="F50" s="69"/>
      <c r="G50" s="69"/>
      <c r="H50" s="69"/>
      <c r="I50" s="69"/>
      <c r="J50" s="69"/>
      <c r="K50" s="71"/>
      <c r="L50" s="116">
        <f t="shared" si="39"/>
        <v>0</v>
      </c>
      <c r="M50" s="117">
        <f t="shared" si="40"/>
        <v>0</v>
      </c>
      <c r="N50" s="117">
        <f t="shared" si="41"/>
        <v>0</v>
      </c>
      <c r="O50" s="117">
        <f t="shared" si="42"/>
        <v>0</v>
      </c>
      <c r="P50" s="118">
        <f t="shared" si="43"/>
        <v>0</v>
      </c>
      <c r="Q50" s="116">
        <f t="shared" si="44"/>
        <v>0</v>
      </c>
      <c r="R50" s="117">
        <f t="shared" si="45"/>
        <v>0</v>
      </c>
      <c r="S50" s="117">
        <f t="shared" si="46"/>
        <v>0</v>
      </c>
      <c r="T50" s="117">
        <f t="shared" si="47"/>
        <v>0</v>
      </c>
      <c r="U50" s="118">
        <f t="shared" si="48"/>
        <v>0</v>
      </c>
      <c r="V50" s="116">
        <f t="shared" si="49"/>
        <v>0</v>
      </c>
      <c r="W50" s="117">
        <f t="shared" si="50"/>
        <v>0</v>
      </c>
      <c r="X50" s="117">
        <f t="shared" si="51"/>
        <v>0</v>
      </c>
      <c r="Y50" s="117">
        <f t="shared" si="52"/>
        <v>0</v>
      </c>
      <c r="Z50" s="118">
        <f t="shared" si="53"/>
        <v>0</v>
      </c>
      <c r="AA50" s="116">
        <f t="shared" si="54"/>
        <v>0</v>
      </c>
      <c r="AB50" s="117">
        <f t="shared" si="55"/>
        <v>0</v>
      </c>
      <c r="AC50" s="117">
        <f t="shared" si="56"/>
        <v>0</v>
      </c>
      <c r="AD50" s="117">
        <f t="shared" si="57"/>
        <v>0</v>
      </c>
      <c r="AE50" s="118">
        <f t="shared" si="58"/>
        <v>0</v>
      </c>
      <c r="AF50" s="116">
        <f t="shared" si="59"/>
        <v>0</v>
      </c>
      <c r="AG50" s="117">
        <f t="shared" si="60"/>
        <v>0</v>
      </c>
      <c r="AH50" s="117">
        <f t="shared" si="61"/>
        <v>0</v>
      </c>
      <c r="AI50" s="117">
        <f t="shared" si="62"/>
        <v>0</v>
      </c>
      <c r="AJ50" s="118">
        <f t="shared" si="63"/>
        <v>0</v>
      </c>
      <c r="AK50" s="116">
        <f t="shared" si="64"/>
        <v>0</v>
      </c>
      <c r="AL50" s="117">
        <f t="shared" si="65"/>
        <v>0</v>
      </c>
      <c r="AM50" s="117">
        <f t="shared" si="66"/>
        <v>0</v>
      </c>
      <c r="AN50" s="117">
        <f t="shared" si="67"/>
        <v>0</v>
      </c>
      <c r="AO50" s="118">
        <f t="shared" si="68"/>
        <v>0</v>
      </c>
      <c r="AP50" s="116">
        <f t="shared" si="69"/>
        <v>0</v>
      </c>
      <c r="AQ50" s="117">
        <f t="shared" si="70"/>
        <v>0</v>
      </c>
      <c r="AR50" s="117">
        <f t="shared" si="71"/>
        <v>0</v>
      </c>
      <c r="AS50" s="117">
        <f t="shared" si="72"/>
        <v>0</v>
      </c>
      <c r="AT50" s="118">
        <f t="shared" si="73"/>
        <v>0</v>
      </c>
      <c r="AU50" s="116">
        <f t="shared" si="74"/>
        <v>0</v>
      </c>
      <c r="AV50" s="117">
        <f t="shared" si="75"/>
        <v>0</v>
      </c>
      <c r="AW50" s="117">
        <f t="shared" si="76"/>
        <v>0</v>
      </c>
      <c r="AX50" s="117">
        <f t="shared" si="77"/>
        <v>0</v>
      </c>
      <c r="AY50" s="72">
        <f t="shared" si="78"/>
        <v>0</v>
      </c>
      <c r="AZ50" s="65">
        <f t="shared" si="79"/>
        <v>0</v>
      </c>
      <c r="BA50" s="65" t="str">
        <f t="shared" si="80"/>
        <v/>
      </c>
      <c r="BC50" s="141" t="str">
        <f t="shared" si="81"/>
        <v/>
      </c>
      <c r="BD50" s="141" t="str">
        <f t="shared" si="0"/>
        <v/>
      </c>
      <c r="BE50" s="141" t="str">
        <f t="shared" si="1"/>
        <v/>
      </c>
      <c r="BF50" s="141" t="str">
        <f t="shared" si="2"/>
        <v/>
      </c>
      <c r="BG50" s="141" t="str">
        <f t="shared" si="3"/>
        <v/>
      </c>
      <c r="BH50" s="141" t="str">
        <f t="shared" si="4"/>
        <v/>
      </c>
      <c r="BI50" s="141" t="str">
        <f t="shared" si="5"/>
        <v/>
      </c>
      <c r="BJ50" s="141" t="str">
        <f t="shared" si="6"/>
        <v/>
      </c>
      <c r="BK50" s="141" t="str">
        <f t="shared" si="7"/>
        <v/>
      </c>
      <c r="BL50" s="141" t="str">
        <f t="shared" si="8"/>
        <v/>
      </c>
      <c r="BM50" s="141" t="str">
        <f t="shared" si="9"/>
        <v/>
      </c>
      <c r="BN50" s="141" t="str">
        <f t="shared" si="10"/>
        <v/>
      </c>
      <c r="BO50" s="141" t="str">
        <f t="shared" si="11"/>
        <v/>
      </c>
      <c r="BP50" s="141" t="str">
        <f t="shared" si="12"/>
        <v/>
      </c>
      <c r="BQ50" s="141" t="str">
        <f t="shared" si="13"/>
        <v/>
      </c>
      <c r="BR50" s="141" t="str">
        <f t="shared" si="14"/>
        <v/>
      </c>
      <c r="BS50" s="141" t="str">
        <f t="shared" si="15"/>
        <v/>
      </c>
      <c r="BT50" s="141" t="str">
        <f t="shared" si="16"/>
        <v/>
      </c>
      <c r="BU50" s="141" t="str">
        <f t="shared" si="17"/>
        <v/>
      </c>
      <c r="BV50" s="141" t="str">
        <f t="shared" si="18"/>
        <v/>
      </c>
      <c r="BW50" s="141" t="str">
        <f t="shared" si="19"/>
        <v/>
      </c>
      <c r="BX50" s="141" t="str">
        <f t="shared" si="20"/>
        <v/>
      </c>
      <c r="BY50" s="141" t="str">
        <f t="shared" si="21"/>
        <v/>
      </c>
      <c r="BZ50" s="141" t="str">
        <f t="shared" si="22"/>
        <v/>
      </c>
      <c r="CA50" s="141" t="str">
        <f t="shared" si="23"/>
        <v/>
      </c>
      <c r="CB50" s="141" t="str">
        <f t="shared" si="24"/>
        <v/>
      </c>
      <c r="CC50" s="141" t="str">
        <f t="shared" si="25"/>
        <v/>
      </c>
      <c r="CD50" s="141" t="str">
        <f t="shared" si="26"/>
        <v/>
      </c>
      <c r="CE50" s="141" t="str">
        <f t="shared" si="27"/>
        <v/>
      </c>
      <c r="CF50" s="141" t="str">
        <f t="shared" si="28"/>
        <v/>
      </c>
      <c r="CG50" s="141" t="str">
        <f t="shared" si="29"/>
        <v/>
      </c>
      <c r="CH50" s="141" t="str">
        <f t="shared" si="30"/>
        <v/>
      </c>
      <c r="CI50" s="141" t="str">
        <f t="shared" si="31"/>
        <v/>
      </c>
      <c r="CJ50" s="141" t="str">
        <f t="shared" si="32"/>
        <v/>
      </c>
      <c r="CK50" s="141" t="str">
        <f t="shared" si="33"/>
        <v/>
      </c>
      <c r="CL50" s="141" t="str">
        <f t="shared" si="34"/>
        <v/>
      </c>
      <c r="CM50" s="141" t="str">
        <f t="shared" si="35"/>
        <v/>
      </c>
      <c r="CN50" s="141" t="str">
        <f t="shared" si="36"/>
        <v/>
      </c>
      <c r="CO50" s="141" t="str">
        <f t="shared" si="37"/>
        <v/>
      </c>
      <c r="CP50" s="141" t="str">
        <f t="shared" si="38"/>
        <v/>
      </c>
    </row>
    <row r="51" spans="1:94">
      <c r="A51" s="65">
        <v>39</v>
      </c>
      <c r="B51" s="66">
        <f>HLOOKUP($D$5,Nama2Siswa!$A$1:$W$46,A51+1,FALSE)</f>
        <v>0</v>
      </c>
      <c r="C51" s="67"/>
      <c r="D51" s="68"/>
      <c r="E51" s="69"/>
      <c r="F51" s="69"/>
      <c r="G51" s="69"/>
      <c r="H51" s="69"/>
      <c r="I51" s="69"/>
      <c r="J51" s="69"/>
      <c r="K51" s="71"/>
      <c r="L51" s="116">
        <f t="shared" si="39"/>
        <v>0</v>
      </c>
      <c r="M51" s="117">
        <f t="shared" si="40"/>
        <v>0</v>
      </c>
      <c r="N51" s="117">
        <f t="shared" si="41"/>
        <v>0</v>
      </c>
      <c r="O51" s="117">
        <f t="shared" si="42"/>
        <v>0</v>
      </c>
      <c r="P51" s="118">
        <f t="shared" si="43"/>
        <v>0</v>
      </c>
      <c r="Q51" s="116">
        <f t="shared" si="44"/>
        <v>0</v>
      </c>
      <c r="R51" s="117">
        <f t="shared" si="45"/>
        <v>0</v>
      </c>
      <c r="S51" s="117">
        <f t="shared" si="46"/>
        <v>0</v>
      </c>
      <c r="T51" s="117">
        <f t="shared" si="47"/>
        <v>0</v>
      </c>
      <c r="U51" s="118">
        <f t="shared" si="48"/>
        <v>0</v>
      </c>
      <c r="V51" s="116">
        <f t="shared" si="49"/>
        <v>0</v>
      </c>
      <c r="W51" s="117">
        <f t="shared" si="50"/>
        <v>0</v>
      </c>
      <c r="X51" s="117">
        <f t="shared" si="51"/>
        <v>0</v>
      </c>
      <c r="Y51" s="117">
        <f t="shared" si="52"/>
        <v>0</v>
      </c>
      <c r="Z51" s="118">
        <f t="shared" si="53"/>
        <v>0</v>
      </c>
      <c r="AA51" s="116">
        <f t="shared" si="54"/>
        <v>0</v>
      </c>
      <c r="AB51" s="117">
        <f t="shared" si="55"/>
        <v>0</v>
      </c>
      <c r="AC51" s="117">
        <f t="shared" si="56"/>
        <v>0</v>
      </c>
      <c r="AD51" s="117">
        <f t="shared" si="57"/>
        <v>0</v>
      </c>
      <c r="AE51" s="118">
        <f t="shared" si="58"/>
        <v>0</v>
      </c>
      <c r="AF51" s="116">
        <f t="shared" si="59"/>
        <v>0</v>
      </c>
      <c r="AG51" s="117">
        <f t="shared" si="60"/>
        <v>0</v>
      </c>
      <c r="AH51" s="117">
        <f t="shared" si="61"/>
        <v>0</v>
      </c>
      <c r="AI51" s="117">
        <f t="shared" si="62"/>
        <v>0</v>
      </c>
      <c r="AJ51" s="118">
        <f t="shared" si="63"/>
        <v>0</v>
      </c>
      <c r="AK51" s="116">
        <f t="shared" si="64"/>
        <v>0</v>
      </c>
      <c r="AL51" s="117">
        <f t="shared" si="65"/>
        <v>0</v>
      </c>
      <c r="AM51" s="117">
        <f t="shared" si="66"/>
        <v>0</v>
      </c>
      <c r="AN51" s="117">
        <f t="shared" si="67"/>
        <v>0</v>
      </c>
      <c r="AO51" s="118">
        <f t="shared" si="68"/>
        <v>0</v>
      </c>
      <c r="AP51" s="116">
        <f t="shared" si="69"/>
        <v>0</v>
      </c>
      <c r="AQ51" s="117">
        <f t="shared" si="70"/>
        <v>0</v>
      </c>
      <c r="AR51" s="117">
        <f t="shared" si="71"/>
        <v>0</v>
      </c>
      <c r="AS51" s="117">
        <f t="shared" si="72"/>
        <v>0</v>
      </c>
      <c r="AT51" s="118">
        <f t="shared" si="73"/>
        <v>0</v>
      </c>
      <c r="AU51" s="116">
        <f t="shared" si="74"/>
        <v>0</v>
      </c>
      <c r="AV51" s="117">
        <f t="shared" si="75"/>
        <v>0</v>
      </c>
      <c r="AW51" s="117">
        <f t="shared" si="76"/>
        <v>0</v>
      </c>
      <c r="AX51" s="117">
        <f t="shared" si="77"/>
        <v>0</v>
      </c>
      <c r="AY51" s="72">
        <f t="shared" si="78"/>
        <v>0</v>
      </c>
      <c r="AZ51" s="65">
        <f t="shared" si="79"/>
        <v>0</v>
      </c>
      <c r="BA51" s="65" t="str">
        <f t="shared" si="80"/>
        <v/>
      </c>
      <c r="BC51" s="141" t="str">
        <f t="shared" si="81"/>
        <v/>
      </c>
      <c r="BD51" s="141" t="str">
        <f t="shared" si="0"/>
        <v/>
      </c>
      <c r="BE51" s="141" t="str">
        <f t="shared" si="1"/>
        <v/>
      </c>
      <c r="BF51" s="141" t="str">
        <f t="shared" si="2"/>
        <v/>
      </c>
      <c r="BG51" s="141" t="str">
        <f t="shared" si="3"/>
        <v/>
      </c>
      <c r="BH51" s="141" t="str">
        <f t="shared" si="4"/>
        <v/>
      </c>
      <c r="BI51" s="141" t="str">
        <f t="shared" si="5"/>
        <v/>
      </c>
      <c r="BJ51" s="141" t="str">
        <f t="shared" si="6"/>
        <v/>
      </c>
      <c r="BK51" s="141" t="str">
        <f t="shared" si="7"/>
        <v/>
      </c>
      <c r="BL51" s="141" t="str">
        <f t="shared" si="8"/>
        <v/>
      </c>
      <c r="BM51" s="141" t="str">
        <f t="shared" si="9"/>
        <v/>
      </c>
      <c r="BN51" s="141" t="str">
        <f t="shared" si="10"/>
        <v/>
      </c>
      <c r="BO51" s="141" t="str">
        <f t="shared" si="11"/>
        <v/>
      </c>
      <c r="BP51" s="141" t="str">
        <f t="shared" si="12"/>
        <v/>
      </c>
      <c r="BQ51" s="141" t="str">
        <f t="shared" si="13"/>
        <v/>
      </c>
      <c r="BR51" s="141" t="str">
        <f t="shared" si="14"/>
        <v/>
      </c>
      <c r="BS51" s="141" t="str">
        <f t="shared" si="15"/>
        <v/>
      </c>
      <c r="BT51" s="141" t="str">
        <f t="shared" si="16"/>
        <v/>
      </c>
      <c r="BU51" s="141" t="str">
        <f t="shared" si="17"/>
        <v/>
      </c>
      <c r="BV51" s="141" t="str">
        <f t="shared" si="18"/>
        <v/>
      </c>
      <c r="BW51" s="141" t="str">
        <f t="shared" si="19"/>
        <v/>
      </c>
      <c r="BX51" s="141" t="str">
        <f t="shared" si="20"/>
        <v/>
      </c>
      <c r="BY51" s="141" t="str">
        <f t="shared" si="21"/>
        <v/>
      </c>
      <c r="BZ51" s="141" t="str">
        <f t="shared" si="22"/>
        <v/>
      </c>
      <c r="CA51" s="141" t="str">
        <f t="shared" si="23"/>
        <v/>
      </c>
      <c r="CB51" s="141" t="str">
        <f t="shared" si="24"/>
        <v/>
      </c>
      <c r="CC51" s="141" t="str">
        <f t="shared" si="25"/>
        <v/>
      </c>
      <c r="CD51" s="141" t="str">
        <f t="shared" si="26"/>
        <v/>
      </c>
      <c r="CE51" s="141" t="str">
        <f t="shared" si="27"/>
        <v/>
      </c>
      <c r="CF51" s="141" t="str">
        <f t="shared" si="28"/>
        <v/>
      </c>
      <c r="CG51" s="141" t="str">
        <f t="shared" si="29"/>
        <v/>
      </c>
      <c r="CH51" s="141" t="str">
        <f t="shared" si="30"/>
        <v/>
      </c>
      <c r="CI51" s="141" t="str">
        <f t="shared" si="31"/>
        <v/>
      </c>
      <c r="CJ51" s="141" t="str">
        <f t="shared" si="32"/>
        <v/>
      </c>
      <c r="CK51" s="141" t="str">
        <f t="shared" si="33"/>
        <v/>
      </c>
      <c r="CL51" s="141" t="str">
        <f t="shared" si="34"/>
        <v/>
      </c>
      <c r="CM51" s="141" t="str">
        <f t="shared" si="35"/>
        <v/>
      </c>
      <c r="CN51" s="141" t="str">
        <f t="shared" si="36"/>
        <v/>
      </c>
      <c r="CO51" s="141" t="str">
        <f t="shared" si="37"/>
        <v/>
      </c>
      <c r="CP51" s="141" t="str">
        <f t="shared" si="38"/>
        <v/>
      </c>
    </row>
    <row r="52" spans="1:94" ht="15" thickBot="1">
      <c r="A52" s="73">
        <v>40</v>
      </c>
      <c r="B52" s="74">
        <f>HLOOKUP($D$5,Nama2Siswa!$A$1:$W$46,A52+1,FALSE)</f>
        <v>0</v>
      </c>
      <c r="C52" s="75"/>
      <c r="D52" s="76"/>
      <c r="E52" s="77"/>
      <c r="F52" s="77"/>
      <c r="G52" s="77"/>
      <c r="H52" s="77"/>
      <c r="I52" s="77"/>
      <c r="J52" s="77"/>
      <c r="K52" s="78"/>
      <c r="L52" s="119">
        <f t="shared" si="39"/>
        <v>0</v>
      </c>
      <c r="M52" s="120">
        <f t="shared" si="40"/>
        <v>0</v>
      </c>
      <c r="N52" s="120">
        <f t="shared" si="41"/>
        <v>0</v>
      </c>
      <c r="O52" s="120">
        <f t="shared" si="42"/>
        <v>0</v>
      </c>
      <c r="P52" s="121">
        <f t="shared" si="43"/>
        <v>0</v>
      </c>
      <c r="Q52" s="119">
        <f t="shared" si="44"/>
        <v>0</v>
      </c>
      <c r="R52" s="120">
        <f t="shared" si="45"/>
        <v>0</v>
      </c>
      <c r="S52" s="120">
        <f t="shared" si="46"/>
        <v>0</v>
      </c>
      <c r="T52" s="120">
        <f t="shared" si="47"/>
        <v>0</v>
      </c>
      <c r="U52" s="121">
        <f t="shared" si="48"/>
        <v>0</v>
      </c>
      <c r="V52" s="119">
        <f t="shared" si="49"/>
        <v>0</v>
      </c>
      <c r="W52" s="120">
        <f t="shared" si="50"/>
        <v>0</v>
      </c>
      <c r="X52" s="120">
        <f t="shared" si="51"/>
        <v>0</v>
      </c>
      <c r="Y52" s="120">
        <f t="shared" si="52"/>
        <v>0</v>
      </c>
      <c r="Z52" s="121">
        <f t="shared" si="53"/>
        <v>0</v>
      </c>
      <c r="AA52" s="119">
        <f t="shared" si="54"/>
        <v>0</v>
      </c>
      <c r="AB52" s="120">
        <f t="shared" si="55"/>
        <v>0</v>
      </c>
      <c r="AC52" s="120">
        <f t="shared" si="56"/>
        <v>0</v>
      </c>
      <c r="AD52" s="120">
        <f t="shared" si="57"/>
        <v>0</v>
      </c>
      <c r="AE52" s="121">
        <f t="shared" si="58"/>
        <v>0</v>
      </c>
      <c r="AF52" s="119">
        <f t="shared" si="59"/>
        <v>0</v>
      </c>
      <c r="AG52" s="120">
        <f t="shared" si="60"/>
        <v>0</v>
      </c>
      <c r="AH52" s="120">
        <f t="shared" si="61"/>
        <v>0</v>
      </c>
      <c r="AI52" s="120">
        <f t="shared" si="62"/>
        <v>0</v>
      </c>
      <c r="AJ52" s="121">
        <f t="shared" si="63"/>
        <v>0</v>
      </c>
      <c r="AK52" s="119">
        <f t="shared" si="64"/>
        <v>0</v>
      </c>
      <c r="AL52" s="120">
        <f t="shared" si="65"/>
        <v>0</v>
      </c>
      <c r="AM52" s="120">
        <f t="shared" si="66"/>
        <v>0</v>
      </c>
      <c r="AN52" s="120">
        <f t="shared" si="67"/>
        <v>0</v>
      </c>
      <c r="AO52" s="121">
        <f t="shared" si="68"/>
        <v>0</v>
      </c>
      <c r="AP52" s="119">
        <f t="shared" si="69"/>
        <v>0</v>
      </c>
      <c r="AQ52" s="120">
        <f t="shared" si="70"/>
        <v>0</v>
      </c>
      <c r="AR52" s="120">
        <f t="shared" si="71"/>
        <v>0</v>
      </c>
      <c r="AS52" s="120">
        <f t="shared" si="72"/>
        <v>0</v>
      </c>
      <c r="AT52" s="121">
        <f t="shared" si="73"/>
        <v>0</v>
      </c>
      <c r="AU52" s="119">
        <f t="shared" si="74"/>
        <v>0</v>
      </c>
      <c r="AV52" s="120">
        <f t="shared" si="75"/>
        <v>0</v>
      </c>
      <c r="AW52" s="120">
        <f t="shared" si="76"/>
        <v>0</v>
      </c>
      <c r="AX52" s="120">
        <f t="shared" si="77"/>
        <v>0</v>
      </c>
      <c r="AY52" s="79">
        <f t="shared" si="78"/>
        <v>0</v>
      </c>
      <c r="AZ52" s="73">
        <f t="shared" si="79"/>
        <v>0</v>
      </c>
      <c r="BA52" s="73" t="str">
        <f t="shared" si="80"/>
        <v/>
      </c>
      <c r="BC52" s="141" t="str">
        <f t="shared" si="81"/>
        <v/>
      </c>
      <c r="BD52" s="141" t="str">
        <f t="shared" si="0"/>
        <v/>
      </c>
      <c r="BE52" s="141" t="str">
        <f t="shared" si="1"/>
        <v/>
      </c>
      <c r="BF52" s="141" t="str">
        <f t="shared" si="2"/>
        <v/>
      </c>
      <c r="BG52" s="141" t="str">
        <f t="shared" si="3"/>
        <v/>
      </c>
      <c r="BH52" s="141" t="str">
        <f t="shared" si="4"/>
        <v/>
      </c>
      <c r="BI52" s="141" t="str">
        <f t="shared" si="5"/>
        <v/>
      </c>
      <c r="BJ52" s="141" t="str">
        <f t="shared" si="6"/>
        <v/>
      </c>
      <c r="BK52" s="141" t="str">
        <f t="shared" si="7"/>
        <v/>
      </c>
      <c r="BL52" s="141" t="str">
        <f t="shared" si="8"/>
        <v/>
      </c>
      <c r="BM52" s="141" t="str">
        <f t="shared" si="9"/>
        <v/>
      </c>
      <c r="BN52" s="141" t="str">
        <f t="shared" si="10"/>
        <v/>
      </c>
      <c r="BO52" s="141" t="str">
        <f t="shared" si="11"/>
        <v/>
      </c>
      <c r="BP52" s="141" t="str">
        <f t="shared" si="12"/>
        <v/>
      </c>
      <c r="BQ52" s="141" t="str">
        <f t="shared" si="13"/>
        <v/>
      </c>
      <c r="BR52" s="141" t="str">
        <f t="shared" si="14"/>
        <v/>
      </c>
      <c r="BS52" s="141" t="str">
        <f t="shared" si="15"/>
        <v/>
      </c>
      <c r="BT52" s="141" t="str">
        <f t="shared" si="16"/>
        <v/>
      </c>
      <c r="BU52" s="141" t="str">
        <f t="shared" si="17"/>
        <v/>
      </c>
      <c r="BV52" s="141" t="str">
        <f t="shared" si="18"/>
        <v/>
      </c>
      <c r="BW52" s="141" t="str">
        <f t="shared" si="19"/>
        <v/>
      </c>
      <c r="BX52" s="141" t="str">
        <f t="shared" si="20"/>
        <v/>
      </c>
      <c r="BY52" s="141" t="str">
        <f t="shared" si="21"/>
        <v/>
      </c>
      <c r="BZ52" s="141" t="str">
        <f t="shared" si="22"/>
        <v/>
      </c>
      <c r="CA52" s="141" t="str">
        <f t="shared" si="23"/>
        <v/>
      </c>
      <c r="CB52" s="141" t="str">
        <f t="shared" si="24"/>
        <v/>
      </c>
      <c r="CC52" s="141" t="str">
        <f t="shared" si="25"/>
        <v/>
      </c>
      <c r="CD52" s="141" t="str">
        <f t="shared" si="26"/>
        <v/>
      </c>
      <c r="CE52" s="141" t="str">
        <f t="shared" si="27"/>
        <v/>
      </c>
      <c r="CF52" s="141" t="str">
        <f t="shared" si="28"/>
        <v/>
      </c>
      <c r="CG52" s="141" t="str">
        <f t="shared" si="29"/>
        <v/>
      </c>
      <c r="CH52" s="141" t="str">
        <f t="shared" si="30"/>
        <v/>
      </c>
      <c r="CI52" s="141" t="str">
        <f t="shared" si="31"/>
        <v/>
      </c>
      <c r="CJ52" s="141" t="str">
        <f t="shared" si="32"/>
        <v/>
      </c>
      <c r="CK52" s="141" t="str">
        <f t="shared" si="33"/>
        <v/>
      </c>
      <c r="CL52" s="141" t="str">
        <f t="shared" si="34"/>
        <v/>
      </c>
      <c r="CM52" s="141" t="str">
        <f t="shared" si="35"/>
        <v/>
      </c>
      <c r="CN52" s="141" t="str">
        <f t="shared" si="36"/>
        <v/>
      </c>
      <c r="CO52" s="141" t="str">
        <f t="shared" si="37"/>
        <v/>
      </c>
      <c r="CP52" s="141" t="str">
        <f t="shared" si="38"/>
        <v/>
      </c>
    </row>
    <row r="53" spans="1:94">
      <c r="A53" s="58">
        <v>41</v>
      </c>
      <c r="B53" s="59">
        <f>HLOOKUP($D$5,Nama2Siswa!$A$1:$W$46,A53+1,FALSE)</f>
        <v>0</v>
      </c>
      <c r="C53" s="60"/>
      <c r="D53" s="61"/>
      <c r="E53" s="62"/>
      <c r="F53" s="62"/>
      <c r="G53" s="62"/>
      <c r="H53" s="62"/>
      <c r="I53" s="62"/>
      <c r="J53" s="62"/>
      <c r="K53" s="63"/>
      <c r="L53" s="113">
        <f t="shared" si="39"/>
        <v>0</v>
      </c>
      <c r="M53" s="114">
        <f t="shared" si="40"/>
        <v>0</v>
      </c>
      <c r="N53" s="114">
        <f t="shared" si="41"/>
        <v>0</v>
      </c>
      <c r="O53" s="114">
        <f t="shared" si="42"/>
        <v>0</v>
      </c>
      <c r="P53" s="115">
        <f t="shared" si="43"/>
        <v>0</v>
      </c>
      <c r="Q53" s="113">
        <f t="shared" si="44"/>
        <v>0</v>
      </c>
      <c r="R53" s="114">
        <f t="shared" si="45"/>
        <v>0</v>
      </c>
      <c r="S53" s="114">
        <f t="shared" si="46"/>
        <v>0</v>
      </c>
      <c r="T53" s="114">
        <f t="shared" si="47"/>
        <v>0</v>
      </c>
      <c r="U53" s="115">
        <f t="shared" si="48"/>
        <v>0</v>
      </c>
      <c r="V53" s="113">
        <f t="shared" si="49"/>
        <v>0</v>
      </c>
      <c r="W53" s="114">
        <f t="shared" si="50"/>
        <v>0</v>
      </c>
      <c r="X53" s="114">
        <f t="shared" si="51"/>
        <v>0</v>
      </c>
      <c r="Y53" s="114">
        <f t="shared" si="52"/>
        <v>0</v>
      </c>
      <c r="Z53" s="115">
        <f t="shared" si="53"/>
        <v>0</v>
      </c>
      <c r="AA53" s="113">
        <f t="shared" si="54"/>
        <v>0</v>
      </c>
      <c r="AB53" s="114">
        <f t="shared" si="55"/>
        <v>0</v>
      </c>
      <c r="AC53" s="114">
        <f t="shared" si="56"/>
        <v>0</v>
      </c>
      <c r="AD53" s="114">
        <f t="shared" si="57"/>
        <v>0</v>
      </c>
      <c r="AE53" s="115">
        <f t="shared" si="58"/>
        <v>0</v>
      </c>
      <c r="AF53" s="113">
        <f t="shared" si="59"/>
        <v>0</v>
      </c>
      <c r="AG53" s="114">
        <f t="shared" si="60"/>
        <v>0</v>
      </c>
      <c r="AH53" s="114">
        <f t="shared" si="61"/>
        <v>0</v>
      </c>
      <c r="AI53" s="114">
        <f t="shared" si="62"/>
        <v>0</v>
      </c>
      <c r="AJ53" s="115">
        <f t="shared" si="63"/>
        <v>0</v>
      </c>
      <c r="AK53" s="113">
        <f t="shared" si="64"/>
        <v>0</v>
      </c>
      <c r="AL53" s="114">
        <f t="shared" si="65"/>
        <v>0</v>
      </c>
      <c r="AM53" s="114">
        <f t="shared" si="66"/>
        <v>0</v>
      </c>
      <c r="AN53" s="114">
        <f t="shared" si="67"/>
        <v>0</v>
      </c>
      <c r="AO53" s="115">
        <f t="shared" si="68"/>
        <v>0</v>
      </c>
      <c r="AP53" s="113">
        <f t="shared" si="69"/>
        <v>0</v>
      </c>
      <c r="AQ53" s="114">
        <f t="shared" si="70"/>
        <v>0</v>
      </c>
      <c r="AR53" s="114">
        <f t="shared" si="71"/>
        <v>0</v>
      </c>
      <c r="AS53" s="114">
        <f t="shared" si="72"/>
        <v>0</v>
      </c>
      <c r="AT53" s="115">
        <f t="shared" si="73"/>
        <v>0</v>
      </c>
      <c r="AU53" s="113">
        <f t="shared" si="74"/>
        <v>0</v>
      </c>
      <c r="AV53" s="114">
        <f t="shared" si="75"/>
        <v>0</v>
      </c>
      <c r="AW53" s="114">
        <f t="shared" si="76"/>
        <v>0</v>
      </c>
      <c r="AX53" s="114">
        <f t="shared" si="77"/>
        <v>0</v>
      </c>
      <c r="AY53" s="64">
        <f t="shared" si="78"/>
        <v>0</v>
      </c>
      <c r="AZ53" s="58">
        <f t="shared" si="79"/>
        <v>0</v>
      </c>
      <c r="BA53" s="58" t="str">
        <f t="shared" si="80"/>
        <v/>
      </c>
      <c r="BC53" s="141" t="str">
        <f t="shared" si="81"/>
        <v/>
      </c>
      <c r="BD53" s="141" t="str">
        <f t="shared" si="0"/>
        <v/>
      </c>
      <c r="BE53" s="141" t="str">
        <f t="shared" si="1"/>
        <v/>
      </c>
      <c r="BF53" s="141" t="str">
        <f t="shared" si="2"/>
        <v/>
      </c>
      <c r="BG53" s="141" t="str">
        <f t="shared" si="3"/>
        <v/>
      </c>
      <c r="BH53" s="141" t="str">
        <f t="shared" si="4"/>
        <v/>
      </c>
      <c r="BI53" s="141" t="str">
        <f t="shared" si="5"/>
        <v/>
      </c>
      <c r="BJ53" s="141" t="str">
        <f t="shared" si="6"/>
        <v/>
      </c>
      <c r="BK53" s="141" t="str">
        <f t="shared" si="7"/>
        <v/>
      </c>
      <c r="BL53" s="141" t="str">
        <f t="shared" si="8"/>
        <v/>
      </c>
      <c r="BM53" s="141" t="str">
        <f t="shared" si="9"/>
        <v/>
      </c>
      <c r="BN53" s="141" t="str">
        <f t="shared" si="10"/>
        <v/>
      </c>
      <c r="BO53" s="141" t="str">
        <f t="shared" si="11"/>
        <v/>
      </c>
      <c r="BP53" s="141" t="str">
        <f t="shared" si="12"/>
        <v/>
      </c>
      <c r="BQ53" s="141" t="str">
        <f t="shared" si="13"/>
        <v/>
      </c>
      <c r="BR53" s="141" t="str">
        <f t="shared" si="14"/>
        <v/>
      </c>
      <c r="BS53" s="141" t="str">
        <f t="shared" si="15"/>
        <v/>
      </c>
      <c r="BT53" s="141" t="str">
        <f t="shared" si="16"/>
        <v/>
      </c>
      <c r="BU53" s="141" t="str">
        <f t="shared" si="17"/>
        <v/>
      </c>
      <c r="BV53" s="141" t="str">
        <f t="shared" si="18"/>
        <v/>
      </c>
      <c r="BW53" s="141" t="str">
        <f t="shared" si="19"/>
        <v/>
      </c>
      <c r="BX53" s="141" t="str">
        <f t="shared" si="20"/>
        <v/>
      </c>
      <c r="BY53" s="141" t="str">
        <f t="shared" si="21"/>
        <v/>
      </c>
      <c r="BZ53" s="141" t="str">
        <f t="shared" si="22"/>
        <v/>
      </c>
      <c r="CA53" s="141" t="str">
        <f t="shared" si="23"/>
        <v/>
      </c>
      <c r="CB53" s="141" t="str">
        <f t="shared" si="24"/>
        <v/>
      </c>
      <c r="CC53" s="141" t="str">
        <f t="shared" si="25"/>
        <v/>
      </c>
      <c r="CD53" s="141" t="str">
        <f t="shared" si="26"/>
        <v/>
      </c>
      <c r="CE53" s="141" t="str">
        <f t="shared" si="27"/>
        <v/>
      </c>
      <c r="CF53" s="141" t="str">
        <f t="shared" si="28"/>
        <v/>
      </c>
      <c r="CG53" s="141" t="str">
        <f t="shared" si="29"/>
        <v/>
      </c>
      <c r="CH53" s="141" t="str">
        <f t="shared" si="30"/>
        <v/>
      </c>
      <c r="CI53" s="141" t="str">
        <f t="shared" si="31"/>
        <v/>
      </c>
      <c r="CJ53" s="141" t="str">
        <f t="shared" si="32"/>
        <v/>
      </c>
      <c r="CK53" s="141" t="str">
        <f t="shared" si="33"/>
        <v/>
      </c>
      <c r="CL53" s="141" t="str">
        <f t="shared" si="34"/>
        <v/>
      </c>
      <c r="CM53" s="141" t="str">
        <f t="shared" si="35"/>
        <v/>
      </c>
      <c r="CN53" s="141" t="str">
        <f t="shared" si="36"/>
        <v/>
      </c>
      <c r="CO53" s="141" t="str">
        <f t="shared" si="37"/>
        <v/>
      </c>
      <c r="CP53" s="141" t="str">
        <f t="shared" si="38"/>
        <v/>
      </c>
    </row>
    <row r="54" spans="1:94">
      <c r="A54" s="65">
        <v>42</v>
      </c>
      <c r="B54" s="66">
        <f>HLOOKUP($D$5,Nama2Siswa!$A$1:$W$46,A54+1,FALSE)</f>
        <v>0</v>
      </c>
      <c r="C54" s="67"/>
      <c r="D54" s="68"/>
      <c r="E54" s="69"/>
      <c r="F54" s="69"/>
      <c r="G54" s="69"/>
      <c r="H54" s="69"/>
      <c r="I54" s="69"/>
      <c r="J54" s="69"/>
      <c r="K54" s="71"/>
      <c r="L54" s="116">
        <f t="shared" si="39"/>
        <v>0</v>
      </c>
      <c r="M54" s="117">
        <f t="shared" si="40"/>
        <v>0</v>
      </c>
      <c r="N54" s="117">
        <f t="shared" si="41"/>
        <v>0</v>
      </c>
      <c r="O54" s="117">
        <f t="shared" si="42"/>
        <v>0</v>
      </c>
      <c r="P54" s="118">
        <f t="shared" si="43"/>
        <v>0</v>
      </c>
      <c r="Q54" s="116">
        <f t="shared" si="44"/>
        <v>0</v>
      </c>
      <c r="R54" s="117">
        <f t="shared" si="45"/>
        <v>0</v>
      </c>
      <c r="S54" s="117">
        <f t="shared" si="46"/>
        <v>0</v>
      </c>
      <c r="T54" s="117">
        <f t="shared" si="47"/>
        <v>0</v>
      </c>
      <c r="U54" s="118">
        <f t="shared" si="48"/>
        <v>0</v>
      </c>
      <c r="V54" s="116">
        <f t="shared" si="49"/>
        <v>0</v>
      </c>
      <c r="W54" s="117">
        <f t="shared" si="50"/>
        <v>0</v>
      </c>
      <c r="X54" s="117">
        <f t="shared" si="51"/>
        <v>0</v>
      </c>
      <c r="Y54" s="117">
        <f t="shared" si="52"/>
        <v>0</v>
      </c>
      <c r="Z54" s="118">
        <f t="shared" si="53"/>
        <v>0</v>
      </c>
      <c r="AA54" s="116">
        <f t="shared" si="54"/>
        <v>0</v>
      </c>
      <c r="AB54" s="117">
        <f t="shared" si="55"/>
        <v>0</v>
      </c>
      <c r="AC54" s="117">
        <f t="shared" si="56"/>
        <v>0</v>
      </c>
      <c r="AD54" s="117">
        <f t="shared" si="57"/>
        <v>0</v>
      </c>
      <c r="AE54" s="118">
        <f t="shared" si="58"/>
        <v>0</v>
      </c>
      <c r="AF54" s="116">
        <f t="shared" si="59"/>
        <v>0</v>
      </c>
      <c r="AG54" s="117">
        <f t="shared" si="60"/>
        <v>0</v>
      </c>
      <c r="AH54" s="117">
        <f t="shared" si="61"/>
        <v>0</v>
      </c>
      <c r="AI54" s="117">
        <f t="shared" si="62"/>
        <v>0</v>
      </c>
      <c r="AJ54" s="118">
        <f t="shared" si="63"/>
        <v>0</v>
      </c>
      <c r="AK54" s="116">
        <f t="shared" si="64"/>
        <v>0</v>
      </c>
      <c r="AL54" s="117">
        <f t="shared" si="65"/>
        <v>0</v>
      </c>
      <c r="AM54" s="117">
        <f t="shared" si="66"/>
        <v>0</v>
      </c>
      <c r="AN54" s="117">
        <f t="shared" si="67"/>
        <v>0</v>
      </c>
      <c r="AO54" s="118">
        <f t="shared" si="68"/>
        <v>0</v>
      </c>
      <c r="AP54" s="116">
        <f t="shared" si="69"/>
        <v>0</v>
      </c>
      <c r="AQ54" s="117">
        <f t="shared" si="70"/>
        <v>0</v>
      </c>
      <c r="AR54" s="117">
        <f t="shared" si="71"/>
        <v>0</v>
      </c>
      <c r="AS54" s="117">
        <f t="shared" si="72"/>
        <v>0</v>
      </c>
      <c r="AT54" s="118">
        <f t="shared" si="73"/>
        <v>0</v>
      </c>
      <c r="AU54" s="116">
        <f t="shared" si="74"/>
        <v>0</v>
      </c>
      <c r="AV54" s="117">
        <f t="shared" si="75"/>
        <v>0</v>
      </c>
      <c r="AW54" s="117">
        <f t="shared" si="76"/>
        <v>0</v>
      </c>
      <c r="AX54" s="117">
        <f t="shared" si="77"/>
        <v>0</v>
      </c>
      <c r="AY54" s="72">
        <f t="shared" si="78"/>
        <v>0</v>
      </c>
      <c r="AZ54" s="65">
        <f t="shared" si="79"/>
        <v>0</v>
      </c>
      <c r="BA54" s="65" t="str">
        <f t="shared" si="80"/>
        <v/>
      </c>
      <c r="BC54" s="141" t="str">
        <f t="shared" si="81"/>
        <v/>
      </c>
      <c r="BD54" s="141" t="str">
        <f t="shared" si="0"/>
        <v/>
      </c>
      <c r="BE54" s="141" t="str">
        <f t="shared" si="1"/>
        <v/>
      </c>
      <c r="BF54" s="141" t="str">
        <f t="shared" si="2"/>
        <v/>
      </c>
      <c r="BG54" s="141" t="str">
        <f t="shared" si="3"/>
        <v/>
      </c>
      <c r="BH54" s="141" t="str">
        <f t="shared" si="4"/>
        <v/>
      </c>
      <c r="BI54" s="141" t="str">
        <f t="shared" si="5"/>
        <v/>
      </c>
      <c r="BJ54" s="141" t="str">
        <f t="shared" si="6"/>
        <v/>
      </c>
      <c r="BK54" s="141" t="str">
        <f t="shared" si="7"/>
        <v/>
      </c>
      <c r="BL54" s="141" t="str">
        <f t="shared" si="8"/>
        <v/>
      </c>
      <c r="BM54" s="141" t="str">
        <f t="shared" si="9"/>
        <v/>
      </c>
      <c r="BN54" s="141" t="str">
        <f t="shared" si="10"/>
        <v/>
      </c>
      <c r="BO54" s="141" t="str">
        <f t="shared" si="11"/>
        <v/>
      </c>
      <c r="BP54" s="141" t="str">
        <f t="shared" si="12"/>
        <v/>
      </c>
      <c r="BQ54" s="141" t="str">
        <f t="shared" si="13"/>
        <v/>
      </c>
      <c r="BR54" s="141" t="str">
        <f t="shared" si="14"/>
        <v/>
      </c>
      <c r="BS54" s="141" t="str">
        <f t="shared" si="15"/>
        <v/>
      </c>
      <c r="BT54" s="141" t="str">
        <f t="shared" si="16"/>
        <v/>
      </c>
      <c r="BU54" s="141" t="str">
        <f t="shared" si="17"/>
        <v/>
      </c>
      <c r="BV54" s="141" t="str">
        <f t="shared" si="18"/>
        <v/>
      </c>
      <c r="BW54" s="141" t="str">
        <f t="shared" si="19"/>
        <v/>
      </c>
      <c r="BX54" s="141" t="str">
        <f t="shared" si="20"/>
        <v/>
      </c>
      <c r="BY54" s="141" t="str">
        <f t="shared" si="21"/>
        <v/>
      </c>
      <c r="BZ54" s="141" t="str">
        <f t="shared" si="22"/>
        <v/>
      </c>
      <c r="CA54" s="141" t="str">
        <f t="shared" si="23"/>
        <v/>
      </c>
      <c r="CB54" s="141" t="str">
        <f t="shared" si="24"/>
        <v/>
      </c>
      <c r="CC54" s="141" t="str">
        <f t="shared" si="25"/>
        <v/>
      </c>
      <c r="CD54" s="141" t="str">
        <f t="shared" si="26"/>
        <v/>
      </c>
      <c r="CE54" s="141" t="str">
        <f t="shared" si="27"/>
        <v/>
      </c>
      <c r="CF54" s="141" t="str">
        <f t="shared" si="28"/>
        <v/>
      </c>
      <c r="CG54" s="141" t="str">
        <f t="shared" si="29"/>
        <v/>
      </c>
      <c r="CH54" s="141" t="str">
        <f t="shared" si="30"/>
        <v/>
      </c>
      <c r="CI54" s="141" t="str">
        <f t="shared" si="31"/>
        <v/>
      </c>
      <c r="CJ54" s="141" t="str">
        <f t="shared" si="32"/>
        <v/>
      </c>
      <c r="CK54" s="141" t="str">
        <f t="shared" si="33"/>
        <v/>
      </c>
      <c r="CL54" s="141" t="str">
        <f t="shared" si="34"/>
        <v/>
      </c>
      <c r="CM54" s="141" t="str">
        <f t="shared" si="35"/>
        <v/>
      </c>
      <c r="CN54" s="141" t="str">
        <f t="shared" si="36"/>
        <v/>
      </c>
      <c r="CO54" s="141" t="str">
        <f t="shared" si="37"/>
        <v/>
      </c>
      <c r="CP54" s="141" t="str">
        <f t="shared" si="38"/>
        <v/>
      </c>
    </row>
    <row r="55" spans="1:94">
      <c r="A55" s="65">
        <v>43</v>
      </c>
      <c r="B55" s="66">
        <f>HLOOKUP($D$5,Nama2Siswa!$A$1:$W$46,A55+1,FALSE)</f>
        <v>0</v>
      </c>
      <c r="C55" s="67"/>
      <c r="D55" s="68"/>
      <c r="E55" s="69"/>
      <c r="F55" s="69"/>
      <c r="G55" s="69"/>
      <c r="H55" s="69"/>
      <c r="I55" s="69"/>
      <c r="J55" s="69"/>
      <c r="K55" s="71"/>
      <c r="L55" s="116">
        <f t="shared" si="39"/>
        <v>0</v>
      </c>
      <c r="M55" s="117">
        <f t="shared" si="40"/>
        <v>0</v>
      </c>
      <c r="N55" s="117">
        <f t="shared" si="41"/>
        <v>0</v>
      </c>
      <c r="O55" s="117">
        <f t="shared" si="42"/>
        <v>0</v>
      </c>
      <c r="P55" s="118">
        <f t="shared" si="43"/>
        <v>0</v>
      </c>
      <c r="Q55" s="116">
        <f t="shared" si="44"/>
        <v>0</v>
      </c>
      <c r="R55" s="117">
        <f t="shared" si="45"/>
        <v>0</v>
      </c>
      <c r="S55" s="117">
        <f t="shared" si="46"/>
        <v>0</v>
      </c>
      <c r="T55" s="117">
        <f t="shared" si="47"/>
        <v>0</v>
      </c>
      <c r="U55" s="118">
        <f t="shared" si="48"/>
        <v>0</v>
      </c>
      <c r="V55" s="116">
        <f t="shared" si="49"/>
        <v>0</v>
      </c>
      <c r="W55" s="117">
        <f t="shared" si="50"/>
        <v>0</v>
      </c>
      <c r="X55" s="117">
        <f t="shared" si="51"/>
        <v>0</v>
      </c>
      <c r="Y55" s="117">
        <f t="shared" si="52"/>
        <v>0</v>
      </c>
      <c r="Z55" s="118">
        <f t="shared" si="53"/>
        <v>0</v>
      </c>
      <c r="AA55" s="116">
        <f t="shared" si="54"/>
        <v>0</v>
      </c>
      <c r="AB55" s="117">
        <f t="shared" si="55"/>
        <v>0</v>
      </c>
      <c r="AC55" s="117">
        <f t="shared" si="56"/>
        <v>0</v>
      </c>
      <c r="AD55" s="117">
        <f t="shared" si="57"/>
        <v>0</v>
      </c>
      <c r="AE55" s="118">
        <f t="shared" si="58"/>
        <v>0</v>
      </c>
      <c r="AF55" s="116">
        <f t="shared" si="59"/>
        <v>0</v>
      </c>
      <c r="AG55" s="117">
        <f t="shared" si="60"/>
        <v>0</v>
      </c>
      <c r="AH55" s="117">
        <f t="shared" si="61"/>
        <v>0</v>
      </c>
      <c r="AI55" s="117">
        <f t="shared" si="62"/>
        <v>0</v>
      </c>
      <c r="AJ55" s="118">
        <f t="shared" si="63"/>
        <v>0</v>
      </c>
      <c r="AK55" s="116">
        <f t="shared" si="64"/>
        <v>0</v>
      </c>
      <c r="AL55" s="117">
        <f t="shared" si="65"/>
        <v>0</v>
      </c>
      <c r="AM55" s="117">
        <f t="shared" si="66"/>
        <v>0</v>
      </c>
      <c r="AN55" s="117">
        <f t="shared" si="67"/>
        <v>0</v>
      </c>
      <c r="AO55" s="118">
        <f t="shared" si="68"/>
        <v>0</v>
      </c>
      <c r="AP55" s="116">
        <f t="shared" si="69"/>
        <v>0</v>
      </c>
      <c r="AQ55" s="117">
        <f t="shared" si="70"/>
        <v>0</v>
      </c>
      <c r="AR55" s="117">
        <f t="shared" si="71"/>
        <v>0</v>
      </c>
      <c r="AS55" s="117">
        <f t="shared" si="72"/>
        <v>0</v>
      </c>
      <c r="AT55" s="118">
        <f t="shared" si="73"/>
        <v>0</v>
      </c>
      <c r="AU55" s="116">
        <f t="shared" si="74"/>
        <v>0</v>
      </c>
      <c r="AV55" s="117">
        <f t="shared" si="75"/>
        <v>0</v>
      </c>
      <c r="AW55" s="117">
        <f t="shared" si="76"/>
        <v>0</v>
      </c>
      <c r="AX55" s="117">
        <f t="shared" si="77"/>
        <v>0</v>
      </c>
      <c r="AY55" s="72">
        <f t="shared" si="78"/>
        <v>0</v>
      </c>
      <c r="AZ55" s="65">
        <f t="shared" si="79"/>
        <v>0</v>
      </c>
      <c r="BA55" s="65" t="str">
        <f t="shared" si="80"/>
        <v/>
      </c>
      <c r="BC55" s="141" t="str">
        <f t="shared" si="81"/>
        <v/>
      </c>
      <c r="BD55" s="141" t="str">
        <f t="shared" si="0"/>
        <v/>
      </c>
      <c r="BE55" s="141" t="str">
        <f t="shared" si="1"/>
        <v/>
      </c>
      <c r="BF55" s="141" t="str">
        <f t="shared" si="2"/>
        <v/>
      </c>
      <c r="BG55" s="141" t="str">
        <f t="shared" si="3"/>
        <v/>
      </c>
      <c r="BH55" s="141" t="str">
        <f t="shared" si="4"/>
        <v/>
      </c>
      <c r="BI55" s="141" t="str">
        <f t="shared" si="5"/>
        <v/>
      </c>
      <c r="BJ55" s="141" t="str">
        <f t="shared" si="6"/>
        <v/>
      </c>
      <c r="BK55" s="141" t="str">
        <f t="shared" si="7"/>
        <v/>
      </c>
      <c r="BL55" s="141" t="str">
        <f t="shared" si="8"/>
        <v/>
      </c>
      <c r="BM55" s="141" t="str">
        <f t="shared" si="9"/>
        <v/>
      </c>
      <c r="BN55" s="141" t="str">
        <f t="shared" si="10"/>
        <v/>
      </c>
      <c r="BO55" s="141" t="str">
        <f t="shared" si="11"/>
        <v/>
      </c>
      <c r="BP55" s="141" t="str">
        <f t="shared" si="12"/>
        <v/>
      </c>
      <c r="BQ55" s="141" t="str">
        <f t="shared" si="13"/>
        <v/>
      </c>
      <c r="BR55" s="141" t="str">
        <f t="shared" si="14"/>
        <v/>
      </c>
      <c r="BS55" s="141" t="str">
        <f t="shared" si="15"/>
        <v/>
      </c>
      <c r="BT55" s="141" t="str">
        <f t="shared" si="16"/>
        <v/>
      </c>
      <c r="BU55" s="141" t="str">
        <f t="shared" si="17"/>
        <v/>
      </c>
      <c r="BV55" s="141" t="str">
        <f t="shared" si="18"/>
        <v/>
      </c>
      <c r="BW55" s="141" t="str">
        <f t="shared" si="19"/>
        <v/>
      </c>
      <c r="BX55" s="141" t="str">
        <f t="shared" si="20"/>
        <v/>
      </c>
      <c r="BY55" s="141" t="str">
        <f t="shared" si="21"/>
        <v/>
      </c>
      <c r="BZ55" s="141" t="str">
        <f t="shared" si="22"/>
        <v/>
      </c>
      <c r="CA55" s="141" t="str">
        <f t="shared" si="23"/>
        <v/>
      </c>
      <c r="CB55" s="141" t="str">
        <f t="shared" si="24"/>
        <v/>
      </c>
      <c r="CC55" s="141" t="str">
        <f t="shared" si="25"/>
        <v/>
      </c>
      <c r="CD55" s="141" t="str">
        <f t="shared" si="26"/>
        <v/>
      </c>
      <c r="CE55" s="141" t="str">
        <f t="shared" si="27"/>
        <v/>
      </c>
      <c r="CF55" s="141" t="str">
        <f t="shared" si="28"/>
        <v/>
      </c>
      <c r="CG55" s="141" t="str">
        <f t="shared" si="29"/>
        <v/>
      </c>
      <c r="CH55" s="141" t="str">
        <f t="shared" si="30"/>
        <v/>
      </c>
      <c r="CI55" s="141" t="str">
        <f t="shared" si="31"/>
        <v/>
      </c>
      <c r="CJ55" s="141" t="str">
        <f t="shared" si="32"/>
        <v/>
      </c>
      <c r="CK55" s="141" t="str">
        <f t="shared" si="33"/>
        <v/>
      </c>
      <c r="CL55" s="141" t="str">
        <f t="shared" si="34"/>
        <v/>
      </c>
      <c r="CM55" s="141" t="str">
        <f t="shared" si="35"/>
        <v/>
      </c>
      <c r="CN55" s="141" t="str">
        <f t="shared" si="36"/>
        <v/>
      </c>
      <c r="CO55" s="141" t="str">
        <f t="shared" si="37"/>
        <v/>
      </c>
      <c r="CP55" s="141" t="str">
        <f t="shared" si="38"/>
        <v/>
      </c>
    </row>
    <row r="56" spans="1:94">
      <c r="A56" s="65">
        <v>44</v>
      </c>
      <c r="B56" s="66">
        <f>HLOOKUP($D$5,Nama2Siswa!$A$1:$W$46,A56+1,FALSE)</f>
        <v>0</v>
      </c>
      <c r="C56" s="67"/>
      <c r="D56" s="68"/>
      <c r="E56" s="69"/>
      <c r="F56" s="69"/>
      <c r="G56" s="69"/>
      <c r="H56" s="69"/>
      <c r="I56" s="69"/>
      <c r="J56" s="69"/>
      <c r="K56" s="71"/>
      <c r="L56" s="116">
        <f t="shared" si="39"/>
        <v>0</v>
      </c>
      <c r="M56" s="117">
        <f t="shared" si="40"/>
        <v>0</v>
      </c>
      <c r="N56" s="117">
        <f t="shared" si="41"/>
        <v>0</v>
      </c>
      <c r="O56" s="117">
        <f t="shared" si="42"/>
        <v>0</v>
      </c>
      <c r="P56" s="118">
        <f t="shared" si="43"/>
        <v>0</v>
      </c>
      <c r="Q56" s="116">
        <f t="shared" si="44"/>
        <v>0</v>
      </c>
      <c r="R56" s="117">
        <f t="shared" si="45"/>
        <v>0</v>
      </c>
      <c r="S56" s="117">
        <f t="shared" si="46"/>
        <v>0</v>
      </c>
      <c r="T56" s="117">
        <f t="shared" si="47"/>
        <v>0</v>
      </c>
      <c r="U56" s="118">
        <f t="shared" si="48"/>
        <v>0</v>
      </c>
      <c r="V56" s="116">
        <f t="shared" si="49"/>
        <v>0</v>
      </c>
      <c r="W56" s="117">
        <f t="shared" si="50"/>
        <v>0</v>
      </c>
      <c r="X56" s="117">
        <f t="shared" si="51"/>
        <v>0</v>
      </c>
      <c r="Y56" s="117">
        <f t="shared" si="52"/>
        <v>0</v>
      </c>
      <c r="Z56" s="118">
        <f t="shared" si="53"/>
        <v>0</v>
      </c>
      <c r="AA56" s="116">
        <f t="shared" si="54"/>
        <v>0</v>
      </c>
      <c r="AB56" s="117">
        <f t="shared" si="55"/>
        <v>0</v>
      </c>
      <c r="AC56" s="117">
        <f t="shared" si="56"/>
        <v>0</v>
      </c>
      <c r="AD56" s="117">
        <f t="shared" si="57"/>
        <v>0</v>
      </c>
      <c r="AE56" s="118">
        <f t="shared" si="58"/>
        <v>0</v>
      </c>
      <c r="AF56" s="116">
        <f t="shared" si="59"/>
        <v>0</v>
      </c>
      <c r="AG56" s="117">
        <f t="shared" si="60"/>
        <v>0</v>
      </c>
      <c r="AH56" s="117">
        <f t="shared" si="61"/>
        <v>0</v>
      </c>
      <c r="AI56" s="117">
        <f t="shared" si="62"/>
        <v>0</v>
      </c>
      <c r="AJ56" s="118">
        <f t="shared" si="63"/>
        <v>0</v>
      </c>
      <c r="AK56" s="116">
        <f t="shared" si="64"/>
        <v>0</v>
      </c>
      <c r="AL56" s="117">
        <f t="shared" si="65"/>
        <v>0</v>
      </c>
      <c r="AM56" s="117">
        <f t="shared" si="66"/>
        <v>0</v>
      </c>
      <c r="AN56" s="117">
        <f t="shared" si="67"/>
        <v>0</v>
      </c>
      <c r="AO56" s="118">
        <f t="shared" si="68"/>
        <v>0</v>
      </c>
      <c r="AP56" s="116">
        <f t="shared" si="69"/>
        <v>0</v>
      </c>
      <c r="AQ56" s="117">
        <f t="shared" si="70"/>
        <v>0</v>
      </c>
      <c r="AR56" s="117">
        <f t="shared" si="71"/>
        <v>0</v>
      </c>
      <c r="AS56" s="117">
        <f t="shared" si="72"/>
        <v>0</v>
      </c>
      <c r="AT56" s="118">
        <f t="shared" si="73"/>
        <v>0</v>
      </c>
      <c r="AU56" s="116">
        <f t="shared" si="74"/>
        <v>0</v>
      </c>
      <c r="AV56" s="117">
        <f t="shared" si="75"/>
        <v>0</v>
      </c>
      <c r="AW56" s="117">
        <f t="shared" si="76"/>
        <v>0</v>
      </c>
      <c r="AX56" s="117">
        <f t="shared" si="77"/>
        <v>0</v>
      </c>
      <c r="AY56" s="72">
        <f t="shared" si="78"/>
        <v>0</v>
      </c>
      <c r="AZ56" s="65">
        <f t="shared" si="79"/>
        <v>0</v>
      </c>
      <c r="BA56" s="65" t="str">
        <f t="shared" si="80"/>
        <v/>
      </c>
      <c r="BC56" s="141" t="str">
        <f t="shared" si="81"/>
        <v/>
      </c>
      <c r="BD56" s="141" t="str">
        <f t="shared" si="0"/>
        <v/>
      </c>
      <c r="BE56" s="141" t="str">
        <f t="shared" si="1"/>
        <v/>
      </c>
      <c r="BF56" s="141" t="str">
        <f t="shared" si="2"/>
        <v/>
      </c>
      <c r="BG56" s="141" t="str">
        <f t="shared" si="3"/>
        <v/>
      </c>
      <c r="BH56" s="141" t="str">
        <f t="shared" si="4"/>
        <v/>
      </c>
      <c r="BI56" s="141" t="str">
        <f t="shared" si="5"/>
        <v/>
      </c>
      <c r="BJ56" s="141" t="str">
        <f t="shared" si="6"/>
        <v/>
      </c>
      <c r="BK56" s="141" t="str">
        <f t="shared" si="7"/>
        <v/>
      </c>
      <c r="BL56" s="141" t="str">
        <f t="shared" si="8"/>
        <v/>
      </c>
      <c r="BM56" s="141" t="str">
        <f t="shared" si="9"/>
        <v/>
      </c>
      <c r="BN56" s="141" t="str">
        <f t="shared" si="10"/>
        <v/>
      </c>
      <c r="BO56" s="141" t="str">
        <f t="shared" si="11"/>
        <v/>
      </c>
      <c r="BP56" s="141" t="str">
        <f t="shared" si="12"/>
        <v/>
      </c>
      <c r="BQ56" s="141" t="str">
        <f t="shared" si="13"/>
        <v/>
      </c>
      <c r="BR56" s="141" t="str">
        <f t="shared" si="14"/>
        <v/>
      </c>
      <c r="BS56" s="141" t="str">
        <f t="shared" si="15"/>
        <v/>
      </c>
      <c r="BT56" s="141" t="str">
        <f t="shared" si="16"/>
        <v/>
      </c>
      <c r="BU56" s="141" t="str">
        <f t="shared" si="17"/>
        <v/>
      </c>
      <c r="BV56" s="141" t="str">
        <f t="shared" si="18"/>
        <v/>
      </c>
      <c r="BW56" s="141" t="str">
        <f t="shared" si="19"/>
        <v/>
      </c>
      <c r="BX56" s="141" t="str">
        <f t="shared" si="20"/>
        <v/>
      </c>
      <c r="BY56" s="141" t="str">
        <f t="shared" si="21"/>
        <v/>
      </c>
      <c r="BZ56" s="141" t="str">
        <f t="shared" si="22"/>
        <v/>
      </c>
      <c r="CA56" s="141" t="str">
        <f t="shared" si="23"/>
        <v/>
      </c>
      <c r="CB56" s="141" t="str">
        <f t="shared" si="24"/>
        <v/>
      </c>
      <c r="CC56" s="141" t="str">
        <f t="shared" si="25"/>
        <v/>
      </c>
      <c r="CD56" s="141" t="str">
        <f t="shared" si="26"/>
        <v/>
      </c>
      <c r="CE56" s="141" t="str">
        <f t="shared" si="27"/>
        <v/>
      </c>
      <c r="CF56" s="141" t="str">
        <f t="shared" si="28"/>
        <v/>
      </c>
      <c r="CG56" s="141" t="str">
        <f t="shared" si="29"/>
        <v/>
      </c>
      <c r="CH56" s="141" t="str">
        <f t="shared" si="30"/>
        <v/>
      </c>
      <c r="CI56" s="141" t="str">
        <f t="shared" si="31"/>
        <v/>
      </c>
      <c r="CJ56" s="141" t="str">
        <f t="shared" si="32"/>
        <v/>
      </c>
      <c r="CK56" s="141" t="str">
        <f t="shared" si="33"/>
        <v/>
      </c>
      <c r="CL56" s="141" t="str">
        <f t="shared" si="34"/>
        <v/>
      </c>
      <c r="CM56" s="141" t="str">
        <f t="shared" si="35"/>
        <v/>
      </c>
      <c r="CN56" s="141" t="str">
        <f t="shared" si="36"/>
        <v/>
      </c>
      <c r="CO56" s="141" t="str">
        <f t="shared" si="37"/>
        <v/>
      </c>
      <c r="CP56" s="141" t="str">
        <f t="shared" si="38"/>
        <v/>
      </c>
    </row>
    <row r="57" spans="1:94" ht="15" thickBot="1">
      <c r="A57" s="73">
        <v>45</v>
      </c>
      <c r="B57" s="74">
        <f>HLOOKUP($D$5,Nama2Siswa!$A$1:$W$46,A57+1,FALSE)</f>
        <v>0</v>
      </c>
      <c r="C57" s="75"/>
      <c r="D57" s="76"/>
      <c r="E57" s="77"/>
      <c r="F57" s="77"/>
      <c r="G57" s="77"/>
      <c r="H57" s="77"/>
      <c r="I57" s="77"/>
      <c r="J57" s="77"/>
      <c r="K57" s="78"/>
      <c r="L57" s="119">
        <f t="shared" si="39"/>
        <v>0</v>
      </c>
      <c r="M57" s="120">
        <f t="shared" si="40"/>
        <v>0</v>
      </c>
      <c r="N57" s="120">
        <f t="shared" si="41"/>
        <v>0</v>
      </c>
      <c r="O57" s="120">
        <f t="shared" si="42"/>
        <v>0</v>
      </c>
      <c r="P57" s="121">
        <f t="shared" si="43"/>
        <v>0</v>
      </c>
      <c r="Q57" s="119">
        <f t="shared" si="44"/>
        <v>0</v>
      </c>
      <c r="R57" s="120">
        <f t="shared" si="45"/>
        <v>0</v>
      </c>
      <c r="S57" s="120">
        <f t="shared" si="46"/>
        <v>0</v>
      </c>
      <c r="T57" s="120">
        <f t="shared" si="47"/>
        <v>0</v>
      </c>
      <c r="U57" s="121">
        <f t="shared" si="48"/>
        <v>0</v>
      </c>
      <c r="V57" s="119">
        <f t="shared" si="49"/>
        <v>0</v>
      </c>
      <c r="W57" s="120">
        <f t="shared" si="50"/>
        <v>0</v>
      </c>
      <c r="X57" s="120">
        <f t="shared" si="51"/>
        <v>0</v>
      </c>
      <c r="Y57" s="120">
        <f t="shared" si="52"/>
        <v>0</v>
      </c>
      <c r="Z57" s="121">
        <f t="shared" si="53"/>
        <v>0</v>
      </c>
      <c r="AA57" s="119">
        <f t="shared" si="54"/>
        <v>0</v>
      </c>
      <c r="AB57" s="120">
        <f t="shared" si="55"/>
        <v>0</v>
      </c>
      <c r="AC57" s="120">
        <f t="shared" si="56"/>
        <v>0</v>
      </c>
      <c r="AD57" s="120">
        <f t="shared" si="57"/>
        <v>0</v>
      </c>
      <c r="AE57" s="121">
        <f t="shared" si="58"/>
        <v>0</v>
      </c>
      <c r="AF57" s="119">
        <f t="shared" si="59"/>
        <v>0</v>
      </c>
      <c r="AG57" s="120">
        <f t="shared" si="60"/>
        <v>0</v>
      </c>
      <c r="AH57" s="120">
        <f t="shared" si="61"/>
        <v>0</v>
      </c>
      <c r="AI57" s="120">
        <f t="shared" si="62"/>
        <v>0</v>
      </c>
      <c r="AJ57" s="121">
        <f t="shared" si="63"/>
        <v>0</v>
      </c>
      <c r="AK57" s="119">
        <f t="shared" si="64"/>
        <v>0</v>
      </c>
      <c r="AL57" s="120">
        <f t="shared" si="65"/>
        <v>0</v>
      </c>
      <c r="AM57" s="120">
        <f t="shared" si="66"/>
        <v>0</v>
      </c>
      <c r="AN57" s="120">
        <f t="shared" si="67"/>
        <v>0</v>
      </c>
      <c r="AO57" s="121">
        <f t="shared" si="68"/>
        <v>0</v>
      </c>
      <c r="AP57" s="119">
        <f t="shared" si="69"/>
        <v>0</v>
      </c>
      <c r="AQ57" s="120">
        <f t="shared" si="70"/>
        <v>0</v>
      </c>
      <c r="AR57" s="120">
        <f t="shared" si="71"/>
        <v>0</v>
      </c>
      <c r="AS57" s="120">
        <f t="shared" si="72"/>
        <v>0</v>
      </c>
      <c r="AT57" s="121">
        <f t="shared" si="73"/>
        <v>0</v>
      </c>
      <c r="AU57" s="119">
        <f t="shared" si="74"/>
        <v>0</v>
      </c>
      <c r="AV57" s="120">
        <f t="shared" si="75"/>
        <v>0</v>
      </c>
      <c r="AW57" s="120">
        <f t="shared" si="76"/>
        <v>0</v>
      </c>
      <c r="AX57" s="120">
        <f t="shared" si="77"/>
        <v>0</v>
      </c>
      <c r="AY57" s="79">
        <f t="shared" si="78"/>
        <v>0</v>
      </c>
      <c r="AZ57" s="73">
        <f t="shared" si="79"/>
        <v>0</v>
      </c>
      <c r="BA57" s="73" t="str">
        <f t="shared" si="80"/>
        <v/>
      </c>
      <c r="BC57" s="141" t="str">
        <f t="shared" si="81"/>
        <v/>
      </c>
      <c r="BD57" s="141" t="str">
        <f t="shared" si="0"/>
        <v/>
      </c>
      <c r="BE57" s="141" t="str">
        <f t="shared" si="1"/>
        <v/>
      </c>
      <c r="BF57" s="141" t="str">
        <f t="shared" si="2"/>
        <v/>
      </c>
      <c r="BG57" s="141" t="str">
        <f t="shared" si="3"/>
        <v/>
      </c>
      <c r="BH57" s="141" t="str">
        <f t="shared" si="4"/>
        <v/>
      </c>
      <c r="BI57" s="141" t="str">
        <f t="shared" si="5"/>
        <v/>
      </c>
      <c r="BJ57" s="141" t="str">
        <f t="shared" si="6"/>
        <v/>
      </c>
      <c r="BK57" s="141" t="str">
        <f t="shared" si="7"/>
        <v/>
      </c>
      <c r="BL57" s="141" t="str">
        <f t="shared" si="8"/>
        <v/>
      </c>
      <c r="BM57" s="141" t="str">
        <f t="shared" si="9"/>
        <v/>
      </c>
      <c r="BN57" s="141" t="str">
        <f t="shared" si="10"/>
        <v/>
      </c>
      <c r="BO57" s="141" t="str">
        <f t="shared" si="11"/>
        <v/>
      </c>
      <c r="BP57" s="141" t="str">
        <f t="shared" si="12"/>
        <v/>
      </c>
      <c r="BQ57" s="141" t="str">
        <f t="shared" si="13"/>
        <v/>
      </c>
      <c r="BR57" s="141" t="str">
        <f t="shared" si="14"/>
        <v/>
      </c>
      <c r="BS57" s="141" t="str">
        <f t="shared" si="15"/>
        <v/>
      </c>
      <c r="BT57" s="141" t="str">
        <f t="shared" si="16"/>
        <v/>
      </c>
      <c r="BU57" s="141" t="str">
        <f t="shared" si="17"/>
        <v/>
      </c>
      <c r="BV57" s="141" t="str">
        <f t="shared" si="18"/>
        <v/>
      </c>
      <c r="BW57" s="141" t="str">
        <f t="shared" si="19"/>
        <v/>
      </c>
      <c r="BX57" s="141" t="str">
        <f t="shared" si="20"/>
        <v/>
      </c>
      <c r="BY57" s="141" t="str">
        <f t="shared" si="21"/>
        <v/>
      </c>
      <c r="BZ57" s="141" t="str">
        <f t="shared" si="22"/>
        <v/>
      </c>
      <c r="CA57" s="141" t="str">
        <f t="shared" si="23"/>
        <v/>
      </c>
      <c r="CB57" s="141" t="str">
        <f t="shared" si="24"/>
        <v/>
      </c>
      <c r="CC57" s="141" t="str">
        <f t="shared" si="25"/>
        <v/>
      </c>
      <c r="CD57" s="141" t="str">
        <f t="shared" si="26"/>
        <v/>
      </c>
      <c r="CE57" s="141" t="str">
        <f t="shared" si="27"/>
        <v/>
      </c>
      <c r="CF57" s="141" t="str">
        <f t="shared" si="28"/>
        <v/>
      </c>
      <c r="CG57" s="141" t="str">
        <f t="shared" si="29"/>
        <v/>
      </c>
      <c r="CH57" s="141" t="str">
        <f t="shared" si="30"/>
        <v/>
      </c>
      <c r="CI57" s="141" t="str">
        <f t="shared" si="31"/>
        <v/>
      </c>
      <c r="CJ57" s="141" t="str">
        <f t="shared" si="32"/>
        <v/>
      </c>
      <c r="CK57" s="141" t="str">
        <f t="shared" si="33"/>
        <v/>
      </c>
      <c r="CL57" s="141" t="str">
        <f t="shared" si="34"/>
        <v/>
      </c>
      <c r="CM57" s="141" t="str">
        <f t="shared" si="35"/>
        <v/>
      </c>
      <c r="CN57" s="141" t="str">
        <f t="shared" si="36"/>
        <v/>
      </c>
      <c r="CO57" s="141" t="str">
        <f t="shared" si="37"/>
        <v/>
      </c>
      <c r="CP57" s="141" t="str">
        <f t="shared" si="38"/>
        <v/>
      </c>
    </row>
    <row r="58" spans="1:94">
      <c r="A58" s="80" t="s">
        <v>75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3"/>
      <c r="BA58" s="43"/>
    </row>
    <row r="59" spans="1:94">
      <c r="A59" s="80" t="s">
        <v>76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3"/>
      <c r="BA59" s="43"/>
    </row>
  </sheetData>
  <sheetProtection sheet="1" objects="1" scenarios="1"/>
  <mergeCells count="1">
    <mergeCell ref="A1:K1"/>
  </mergeCells>
  <phoneticPr fontId="17" type="noConversion"/>
  <conditionalFormatting sqref="L13:AY57 B13:B57">
    <cfRule type="cellIs" dxfId="6" priority="1" stopIfTrue="1" operator="equal">
      <formula>0</formula>
    </cfRule>
  </conditionalFormatting>
  <dataValidations count="3">
    <dataValidation errorStyle="warning" allowBlank="1" showInputMessage="1" showErrorMessage="1" errorTitle="Penting" error="Nomor yg tidak ada soalnya harus diisi tanda &quot;-&quot; !" promptTitle="Penting ...!" prompt="Nomor yg tidak ada soalnya harus diisi tanda &quot;-&quot; !" sqref="D9:K10"/>
    <dataValidation type="list" allowBlank="1" showInputMessage="1" showErrorMessage="1" sqref="D5">
      <formula1>$M$1:$AG$1</formula1>
    </dataValidation>
    <dataValidation type="list" allowBlank="1" showInputMessage="1" showErrorMessage="1" sqref="C13:C57">
      <formula1>$C$9:$C$10</formula1>
    </dataValidation>
  </dataValidations>
  <pageMargins left="0.7" right="0.7" top="0.75" bottom="0.75" header="0.3" footer="0.3"/>
  <pageSetup paperSize="256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J79"/>
  <sheetViews>
    <sheetView topLeftCell="I19" workbookViewId="0">
      <selection activeCell="W22" sqref="W22"/>
    </sheetView>
  </sheetViews>
  <sheetFormatPr defaultRowHeight="11.25" customHeight="1"/>
  <cols>
    <col min="1" max="1" width="5.5703125" style="1" customWidth="1"/>
    <col min="2" max="2" width="19.42578125" style="1" customWidth="1"/>
    <col min="3" max="3" width="3.5703125" style="1" customWidth="1"/>
    <col min="4" max="4" width="2.5703125" style="1" customWidth="1"/>
    <col min="5" max="83" width="2" style="1" customWidth="1"/>
    <col min="84" max="84" width="6" style="1" customWidth="1"/>
    <col min="85" max="86" width="8.7109375" style="1" customWidth="1"/>
    <col min="87" max="88" width="5.7109375" style="1" customWidth="1"/>
    <col min="89" max="16384" width="9.140625" style="1"/>
  </cols>
  <sheetData>
    <row r="1" spans="1:88" ht="11.25" customHeight="1">
      <c r="A1" s="177" t="s">
        <v>10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7"/>
      <c r="BG1" s="177"/>
      <c r="BH1" s="177"/>
      <c r="BI1" s="177"/>
      <c r="BJ1" s="177"/>
      <c r="BK1" s="177"/>
      <c r="BL1" s="177"/>
      <c r="BM1" s="177"/>
      <c r="BN1" s="177"/>
      <c r="BO1" s="177"/>
      <c r="BP1" s="177"/>
      <c r="BQ1" s="177"/>
      <c r="BR1" s="177"/>
      <c r="BS1" s="177"/>
      <c r="BT1" s="177"/>
      <c r="BU1" s="177"/>
      <c r="BV1" s="177"/>
      <c r="BW1" s="177"/>
      <c r="BX1" s="177"/>
      <c r="BY1" s="177"/>
      <c r="BZ1" s="177"/>
      <c r="CA1" s="177"/>
      <c r="CB1" s="177"/>
      <c r="CC1" s="177"/>
      <c r="CD1" s="177"/>
      <c r="CE1" s="177"/>
      <c r="CF1" s="177"/>
      <c r="CG1" s="177"/>
      <c r="CH1" s="177"/>
      <c r="CI1" s="177"/>
      <c r="CJ1" s="177"/>
    </row>
    <row r="2" spans="1:88" ht="11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</row>
    <row r="3" spans="1:88" ht="11.25" customHeight="1">
      <c r="B3" s="1" t="s">
        <v>11</v>
      </c>
      <c r="C3" s="3" t="s">
        <v>17</v>
      </c>
      <c r="D3" s="6" t="s">
        <v>21</v>
      </c>
      <c r="F3" s="6"/>
    </row>
    <row r="4" spans="1:88" ht="11.25" customHeight="1">
      <c r="B4" s="1" t="s">
        <v>12</v>
      </c>
      <c r="C4" s="3" t="s">
        <v>17</v>
      </c>
      <c r="D4" s="6" t="str">
        <f>'Koreksi (p)'!D3</f>
        <v>Ilmu Pengetahuan Alam</v>
      </c>
      <c r="F4" s="6"/>
    </row>
    <row r="5" spans="1:88" ht="11.25" customHeight="1">
      <c r="B5" s="1" t="s">
        <v>56</v>
      </c>
      <c r="C5" s="3" t="s">
        <v>17</v>
      </c>
      <c r="D5" s="6" t="str">
        <f>'Koreksi (p)'!D4</f>
        <v>1.3. Suhu dan Pengukuran</v>
      </c>
      <c r="F5" s="6"/>
    </row>
    <row r="6" spans="1:88" ht="11.25" customHeight="1">
      <c r="B6" s="1" t="s">
        <v>14</v>
      </c>
      <c r="C6" s="3" t="s">
        <v>17</v>
      </c>
      <c r="D6" s="6" t="str">
        <f>'Koreksi (p)'!D5</f>
        <v>7f</v>
      </c>
      <c r="F6" s="6"/>
      <c r="I6" s="1" t="s">
        <v>79</v>
      </c>
      <c r="N6" s="1" t="str">
        <f>'Koreksi (p)'!I5</f>
        <v>I (Satu)</v>
      </c>
    </row>
    <row r="7" spans="1:88" ht="11.25" customHeight="1">
      <c r="B7" s="1" t="s">
        <v>15</v>
      </c>
      <c r="C7" s="3" t="s">
        <v>17</v>
      </c>
      <c r="D7" s="6" t="s">
        <v>53</v>
      </c>
      <c r="F7" s="6"/>
    </row>
    <row r="8" spans="1:88" ht="11.25" customHeight="1">
      <c r="B8" s="1" t="s">
        <v>16</v>
      </c>
      <c r="C8" s="3" t="s">
        <v>17</v>
      </c>
      <c r="D8" s="6" t="str">
        <f>'Koreksi (p)'!D6</f>
        <v>Selasa, 28 September 2010</v>
      </c>
      <c r="F8" s="6"/>
    </row>
    <row r="9" spans="1:88" ht="11.25" customHeight="1">
      <c r="C9" s="3"/>
      <c r="D9" s="3"/>
    </row>
    <row r="10" spans="1:88" ht="11.25" customHeight="1">
      <c r="B10" s="1" t="s">
        <v>78</v>
      </c>
      <c r="C10" s="3" t="str">
        <f>'Koreksi (p)'!C9</f>
        <v>A</v>
      </c>
      <c r="D10" s="171">
        <f>'Koreksi (p)'!AZ9</f>
        <v>10</v>
      </c>
      <c r="E10" s="171"/>
      <c r="F10" s="171"/>
      <c r="CF10" s="91" t="s">
        <v>37</v>
      </c>
      <c r="CI10" s="5">
        <v>65</v>
      </c>
      <c r="CJ10" s="1" t="s">
        <v>6</v>
      </c>
    </row>
    <row r="11" spans="1:88" ht="11.25" customHeight="1" thickBot="1">
      <c r="C11" s="3" t="str">
        <f>'Koreksi (p)'!C10</f>
        <v>B</v>
      </c>
      <c r="D11" s="172">
        <f>'Koreksi (p)'!AZ10</f>
        <v>10</v>
      </c>
      <c r="E11" s="172"/>
      <c r="F11" s="172"/>
      <c r="CF11" s="91" t="s">
        <v>102</v>
      </c>
      <c r="CI11" s="5">
        <v>65</v>
      </c>
      <c r="CJ11" s="1" t="s">
        <v>6</v>
      </c>
    </row>
    <row r="12" spans="1:88" ht="11.25" customHeight="1">
      <c r="A12" s="178" t="s">
        <v>0</v>
      </c>
      <c r="B12" s="180" t="s">
        <v>1</v>
      </c>
      <c r="C12" s="185"/>
      <c r="D12" s="187" t="s">
        <v>2</v>
      </c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  <c r="BY12" s="188"/>
      <c r="BZ12" s="188"/>
      <c r="CA12" s="188"/>
      <c r="CB12" s="188"/>
      <c r="CC12" s="188"/>
      <c r="CD12" s="188"/>
      <c r="CE12" s="189"/>
      <c r="CF12" s="182" t="s">
        <v>3</v>
      </c>
      <c r="CG12" s="175"/>
      <c r="CH12" s="183" t="s">
        <v>26</v>
      </c>
      <c r="CI12" s="175" t="s">
        <v>7</v>
      </c>
      <c r="CJ12" s="176"/>
    </row>
    <row r="13" spans="1:88" ht="11.25" customHeight="1" thickBot="1">
      <c r="A13" s="179"/>
      <c r="B13" s="181"/>
      <c r="C13" s="186"/>
      <c r="D13" s="170">
        <v>1</v>
      </c>
      <c r="E13" s="170"/>
      <c r="F13" s="170">
        <v>2</v>
      </c>
      <c r="G13" s="170"/>
      <c r="H13" s="170">
        <v>3</v>
      </c>
      <c r="I13" s="170"/>
      <c r="J13" s="170">
        <v>4</v>
      </c>
      <c r="K13" s="170"/>
      <c r="L13" s="170">
        <v>5</v>
      </c>
      <c r="M13" s="170"/>
      <c r="N13" s="170">
        <v>6</v>
      </c>
      <c r="O13" s="170"/>
      <c r="P13" s="170">
        <v>7</v>
      </c>
      <c r="Q13" s="170"/>
      <c r="R13" s="170">
        <v>8</v>
      </c>
      <c r="S13" s="170"/>
      <c r="T13" s="170">
        <v>9</v>
      </c>
      <c r="U13" s="170"/>
      <c r="V13" s="170">
        <v>10</v>
      </c>
      <c r="W13" s="170"/>
      <c r="X13" s="170">
        <v>11</v>
      </c>
      <c r="Y13" s="170"/>
      <c r="Z13" s="170">
        <v>12</v>
      </c>
      <c r="AA13" s="170"/>
      <c r="AB13" s="170">
        <v>13</v>
      </c>
      <c r="AC13" s="170"/>
      <c r="AD13" s="170">
        <v>14</v>
      </c>
      <c r="AE13" s="170"/>
      <c r="AF13" s="170">
        <v>15</v>
      </c>
      <c r="AG13" s="170"/>
      <c r="AH13" s="170">
        <v>16</v>
      </c>
      <c r="AI13" s="170"/>
      <c r="AJ13" s="170">
        <v>17</v>
      </c>
      <c r="AK13" s="170"/>
      <c r="AL13" s="170">
        <v>18</v>
      </c>
      <c r="AM13" s="170"/>
      <c r="AN13" s="170">
        <v>19</v>
      </c>
      <c r="AO13" s="170"/>
      <c r="AP13" s="170">
        <v>20</v>
      </c>
      <c r="AQ13" s="170"/>
      <c r="AR13" s="170">
        <v>21</v>
      </c>
      <c r="AS13" s="170"/>
      <c r="AT13" s="170">
        <v>22</v>
      </c>
      <c r="AU13" s="170"/>
      <c r="AV13" s="170">
        <v>23</v>
      </c>
      <c r="AW13" s="170"/>
      <c r="AX13" s="170">
        <v>24</v>
      </c>
      <c r="AY13" s="170"/>
      <c r="AZ13" s="170">
        <v>25</v>
      </c>
      <c r="BA13" s="170"/>
      <c r="BB13" s="170">
        <v>26</v>
      </c>
      <c r="BC13" s="170"/>
      <c r="BD13" s="170">
        <v>27</v>
      </c>
      <c r="BE13" s="170"/>
      <c r="BF13" s="170">
        <v>28</v>
      </c>
      <c r="BG13" s="170"/>
      <c r="BH13" s="170">
        <v>29</v>
      </c>
      <c r="BI13" s="170"/>
      <c r="BJ13" s="170">
        <v>30</v>
      </c>
      <c r="BK13" s="170"/>
      <c r="BL13" s="170">
        <v>31</v>
      </c>
      <c r="BM13" s="170"/>
      <c r="BN13" s="170">
        <v>32</v>
      </c>
      <c r="BO13" s="170"/>
      <c r="BP13" s="170">
        <v>33</v>
      </c>
      <c r="BQ13" s="170"/>
      <c r="BR13" s="170">
        <v>34</v>
      </c>
      <c r="BS13" s="170"/>
      <c r="BT13" s="170">
        <v>35</v>
      </c>
      <c r="BU13" s="170"/>
      <c r="BV13" s="170">
        <v>36</v>
      </c>
      <c r="BW13" s="170"/>
      <c r="BX13" s="170">
        <v>37</v>
      </c>
      <c r="BY13" s="170"/>
      <c r="BZ13" s="170">
        <v>38</v>
      </c>
      <c r="CA13" s="170"/>
      <c r="CB13" s="170">
        <v>39</v>
      </c>
      <c r="CC13" s="170"/>
      <c r="CD13" s="170">
        <v>40</v>
      </c>
      <c r="CE13" s="170"/>
      <c r="CF13" s="103" t="s">
        <v>4</v>
      </c>
      <c r="CG13" s="95" t="s">
        <v>5</v>
      </c>
      <c r="CH13" s="184"/>
      <c r="CI13" s="95" t="s">
        <v>8</v>
      </c>
      <c r="CJ13" s="96" t="s">
        <v>9</v>
      </c>
    </row>
    <row r="14" spans="1:88" ht="11.25" customHeight="1">
      <c r="A14" s="101">
        <v>1</v>
      </c>
      <c r="B14" s="128" t="str">
        <f>IF('Koreksi (p)'!B13&lt;&gt;"",'Koreksi (p)'!B13,"")</f>
        <v>ARISTA MUTIARA SYIFA</v>
      </c>
      <c r="C14" s="104" t="str">
        <f>IF(LEN('Koreksi (p)'!C13)&gt;0,'Koreksi (p)'!C13,"")</f>
        <v>a</v>
      </c>
      <c r="D14" s="134">
        <f>IF($C14=$C$60,IF(LEN($B14)&gt;0,IF('Koreksi (p)'!L13&gt;0,'Koreksi (p)'!L13,0),""),"")</f>
        <v>1</v>
      </c>
      <c r="E14" s="131" t="str">
        <f>IF($C14=$C$61,IF(LEN($B14)&gt;0,IF('Koreksi (p)'!L13&gt;0,'Koreksi (p)'!L13,0),""),"")</f>
        <v/>
      </c>
      <c r="F14" s="134">
        <f>IF($C14=$C$60,IF(LEN($B14)&gt;0,IF('Koreksi (p)'!M13&gt;0,'Koreksi (p)'!M13,0),""),"")</f>
        <v>1</v>
      </c>
      <c r="G14" s="131" t="str">
        <f>IF($C14=$C$61,IF(LEN($B14)&gt;0,IF('Koreksi (p)'!M13&gt;0,'Koreksi (p)'!M13,0),""),"")</f>
        <v/>
      </c>
      <c r="H14" s="134">
        <f>IF($C14=$C$60,IF(LEN($B14)&gt;0,IF('Koreksi (p)'!N13
&gt;0,'Koreksi (p)'!N13,0),""),"")</f>
        <v>1</v>
      </c>
      <c r="I14" s="131" t="str">
        <f>IF($C14=$C$61,IF(LEN($B14)&gt;0,IF('Koreksi (p)'!N13
&gt;0,'Koreksi (p)'!N13,0),""),"")</f>
        <v/>
      </c>
      <c r="J14" s="134">
        <f>IF($C14=$C$60,IF(LEN($B14)&gt;0,IF('Koreksi (p)'!O13&gt;0,'Koreksi (p)'!O13,0),""),"")</f>
        <v>0</v>
      </c>
      <c r="K14" s="160" t="str">
        <f>IF($C14=$C$61,IF(LEN($B14)&gt;0,IF('Koreksi (p)'!O13&gt;0,'Koreksi (p)'!O13,0),""),"")</f>
        <v/>
      </c>
      <c r="L14" s="161">
        <f>IF($C14=$C$60,IF(LEN($B14)&gt;0,IF('Koreksi (p)'!P13&gt;0,'Koreksi (p)'!P13,0),""),"")</f>
        <v>0</v>
      </c>
      <c r="M14" s="160" t="str">
        <f>IF($C14=$C$61,IF(LEN($B14)&gt;0,IF('Koreksi (p)'!P13&gt;0,'Koreksi (p)'!P13,0),""),"")</f>
        <v/>
      </c>
      <c r="N14" s="161">
        <f>IF($C14=$C$60,IF(LEN($B14)&gt;0,IF('Koreksi (p)'!Q13&gt;0,'Koreksi (p)'!Q13,0),""),"")</f>
        <v>1</v>
      </c>
      <c r="O14" s="160" t="str">
        <f>IF($C14=$C$61,IF(LEN($B14)&gt;0,IF('Koreksi (p)'!Q13&gt;0,'Koreksi (p)'!Q13,0),""),"")</f>
        <v/>
      </c>
      <c r="P14" s="161">
        <f>IF($C14=$C$60,IF(LEN($B14)&gt;0,IF('Koreksi (p)'!R13&gt;0,'Koreksi (p)'!R13,0),""),"")</f>
        <v>1</v>
      </c>
      <c r="Q14" s="160" t="str">
        <f>IF($C14=$C$61,IF(LEN($B14)&gt;0,IF('Koreksi (p)'!R13&gt;0,'Koreksi (p)'!R13,0),""),"")</f>
        <v/>
      </c>
      <c r="R14" s="161">
        <f>IF($C14=$C$60,IF(LEN($B14)&gt;0,IF('Koreksi (p)'!S13&gt;0,'Koreksi (p)'!S13,0),""),"")</f>
        <v>1</v>
      </c>
      <c r="S14" s="160" t="str">
        <f>IF($C14=$C$61,IF(LEN($B14)&gt;0,IF('Koreksi (p)'!S13&gt;0,'Koreksi (p)'!S13,0),""),"")</f>
        <v/>
      </c>
      <c r="T14" s="161">
        <f>IF($C14=$C$60,IF(LEN($B14)&gt;0,IF('Koreksi (p)'!T13&gt;0,'Koreksi (p)'!T13,0),""),"")</f>
        <v>1</v>
      </c>
      <c r="U14" s="160" t="str">
        <f>IF($C14=$C$61,IF(LEN($B14)&gt;0,IF('Koreksi (p)'!T13&gt;0,'Koreksi (p)'!T13,0),""),"")</f>
        <v/>
      </c>
      <c r="V14" s="161">
        <f>IF($C14=$C$60,IF(LEN($B14)&gt;0,IF('Koreksi (p)'!U13&gt;0,'Koreksi (p)'!U13,0),""),"")</f>
        <v>1</v>
      </c>
      <c r="W14" s="160" t="str">
        <f>IF($C14=$C$61,IF(LEN($B14)&gt;0,IF('Koreksi (p)'!U13&gt;0,'Koreksi (p)'!U13,0),""),"")</f>
        <v/>
      </c>
      <c r="X14" s="161">
        <f>IF($C14=$C$60,IF(LEN($B14)&gt;0,IF('Koreksi (p)'!V13&gt;0,'Koreksi (p)'!V13,0),""),"")</f>
        <v>0</v>
      </c>
      <c r="Y14" s="160" t="str">
        <f>IF($C14=$C$61,IF(LEN($B14)&gt;0,IF('Koreksi (p)'!V13&gt;0,'Koreksi (p)'!V13,0),""),"")</f>
        <v/>
      </c>
      <c r="Z14" s="161">
        <f>IF($C14=$C$60,IF(LEN($B14)&gt;0,IF('Koreksi (p)'!W13&gt;0,'Koreksi (p)'!W13,0),""),"")</f>
        <v>0</v>
      </c>
      <c r="AA14" s="160" t="str">
        <f>IF($C14=$C$61,IF(LEN($B14)&gt;0,IF('Koreksi (p)'!W13&gt;0,'Koreksi (p)'!W13,0),""),"")</f>
        <v/>
      </c>
      <c r="AB14" s="161">
        <f>IF($C14=$C$60,IF(LEN($B14)&gt;0,IF('Koreksi (p)'!X13&gt;0,'Koreksi (p)'!X13,0),""),"")</f>
        <v>0</v>
      </c>
      <c r="AC14" s="160" t="str">
        <f>IF($C14=$C$61,IF(LEN($B14)&gt;0,IF('Koreksi (p)'!X13&gt;0,'Koreksi (p)'!X13,0),""),"")</f>
        <v/>
      </c>
      <c r="AD14" s="161">
        <f>IF($C14=$C$60,IF(LEN($B14)&gt;0,IF('Koreksi (p)'!Y13&gt;0,'Koreksi (p)'!Y13,0),""),"")</f>
        <v>0</v>
      </c>
      <c r="AE14" s="160" t="str">
        <f>IF($C14=$C$61,IF(LEN($B14)&gt;0,IF('Koreksi (p)'!Y13&gt;0,'Koreksi (p)'!Y13,0),""),"")</f>
        <v/>
      </c>
      <c r="AF14" s="161">
        <f>IF($C14=$C$60,IF(LEN($B14)&gt;0,IF('Koreksi (p)'!Z13&gt;0,'Koreksi (p)'!Z13,0),""),"")</f>
        <v>0</v>
      </c>
      <c r="AG14" s="160" t="str">
        <f>IF($C14=$C$61,IF(LEN($B14)&gt;0,IF('Koreksi (p)'!Z13&gt;0,'Koreksi (p)'!Z13,0),""),"")</f>
        <v/>
      </c>
      <c r="AH14" s="161">
        <f>IF($C14=$C$60,IF(LEN($B14)&gt;0,IF('Koreksi (p)'!AA13&gt;0,'Koreksi (p)'!AA13,0),""),"")</f>
        <v>0</v>
      </c>
      <c r="AI14" s="160" t="str">
        <f>IF($C14=$C$61,IF(LEN($B14)&gt;0,IF('Koreksi (p)'!AA13&gt;0,'Koreksi (p)'!AA13,0),""),"")</f>
        <v/>
      </c>
      <c r="AJ14" s="161">
        <f>IF($C14=$C$60,IF(LEN($B14)&gt;0,IF('Koreksi (p)'!AB13&gt;0,'Koreksi (p)'!AB13,0),""),"")</f>
        <v>0</v>
      </c>
      <c r="AK14" s="160" t="str">
        <f>IF($C14=$C$61,IF(LEN($B14)&gt;0,IF('Koreksi (p)'!AB13&gt;0,'Koreksi (p)'!AB13,0),""),"")</f>
        <v/>
      </c>
      <c r="AL14" s="161">
        <f>IF($C14=$C$60,IF(LEN($B14)&gt;0,IF('Koreksi (p)'!AC13&gt;0,'Koreksi (p)'!AC13,0),""),"")</f>
        <v>0</v>
      </c>
      <c r="AM14" s="160" t="str">
        <f>IF($C14=$C$61,IF(LEN($B14)&gt;0,IF('Koreksi (p)'!AC13&gt;0,'Koreksi (p)'!AC13,0),""),"")</f>
        <v/>
      </c>
      <c r="AN14" s="161">
        <f>IF($C14=$C$60,IF(LEN($B14)&gt;0,IF('Koreksi (p)'!AD13&gt;0,'Koreksi (p)'!AD13,0),""),"")</f>
        <v>0</v>
      </c>
      <c r="AO14" s="160" t="str">
        <f>IF($C14=$C$61,IF(LEN($B14)&gt;0,IF('Koreksi (p)'!AD13&gt;0,'Koreksi (p)'!AD13,0),""),"")</f>
        <v/>
      </c>
      <c r="AP14" s="161">
        <f>IF($C14=$C$60,IF(LEN($B14)&gt;0,IF('Koreksi (p)'!AE13&gt;0,'Koreksi (p)'!AE13,0),""),"")</f>
        <v>0</v>
      </c>
      <c r="AQ14" s="160" t="str">
        <f>IF($C14=$C$61,IF(LEN($B14)&gt;0,IF('Koreksi (p)'!AE13&gt;0,'Koreksi (p)'!AE13,0),""),"")</f>
        <v/>
      </c>
      <c r="AR14" s="161">
        <f>IF($C14=$C$60,IF(LEN($B14)&gt;0,IF('Koreksi (p)'!AF13&gt;0,'Koreksi (p)'!AF13,0),""),"")</f>
        <v>0</v>
      </c>
      <c r="AS14" s="160" t="str">
        <f>IF($C14=$C$61,IF(LEN($B14)&gt;0,IF('Koreksi (p)'!AF13&gt;0,'Koreksi (p)'!AF13,0),""),"")</f>
        <v/>
      </c>
      <c r="AT14" s="161">
        <f>IF($C14=$C$60,IF(LEN($B14)&gt;0,IF('Koreksi (p)'!AG13&gt;0,'Koreksi (p)'!AG13,0),""),"")</f>
        <v>0</v>
      </c>
      <c r="AU14" s="160" t="str">
        <f>IF($C14=$C$61,IF(LEN($B14)&gt;0,IF('Koreksi (p)'!AG13&gt;0,'Koreksi (p)'!AG13,0),""),"")</f>
        <v/>
      </c>
      <c r="AV14" s="161">
        <f>IF($C14=$C$60,IF(LEN($B14)&gt;0,IF('Koreksi (p)'!AH13&gt;0,'Koreksi (p)'!AH13,0),""),"")</f>
        <v>0</v>
      </c>
      <c r="AW14" s="160" t="str">
        <f>IF($C14=$C$61,IF(LEN($B14)&gt;0,IF('Koreksi (p)'!AH13&gt;0,'Koreksi (p)'!AH13,0),""),"")</f>
        <v/>
      </c>
      <c r="AX14" s="161">
        <f>IF($C14=$C$60,IF(LEN($B14)&gt;0,IF('Koreksi (p)'!AI13&gt;0,'Koreksi (p)'!AI13,0),""),"")</f>
        <v>0</v>
      </c>
      <c r="AY14" s="160" t="str">
        <f>IF($C14=$C$61,IF(LEN($B14)&gt;0,IF('Koreksi (p)'!AI13&gt;0,'Koreksi (p)'!AI13,0),""),"")</f>
        <v/>
      </c>
      <c r="AZ14" s="161">
        <f>IF($C14=$C$60,IF(LEN($B14)&gt;0,IF('Koreksi (p)'!AJ13&gt;0,'Koreksi (p)'!AJ13,0),""),"")</f>
        <v>0</v>
      </c>
      <c r="BA14" s="160" t="str">
        <f>IF($C14=$C$61,IF(LEN($B14)&gt;0,IF('Koreksi (p)'!AJ13&gt;0,'Koreksi (p)'!AJ13,0),""),"")</f>
        <v/>
      </c>
      <c r="BB14" s="161">
        <f>IF($C14=$C$60,IF(LEN($B14)&gt;0,IF('Koreksi (p)'!AK13&gt;0,'Koreksi (p)'!AK13,0),""),"")</f>
        <v>0</v>
      </c>
      <c r="BC14" s="160" t="str">
        <f>IF($C14=$C$61,IF(LEN($B14)&gt;0,IF('Koreksi (p)'!AK13&gt;0,'Koreksi (p)'!AK13,0),""),"")</f>
        <v/>
      </c>
      <c r="BD14" s="161">
        <f>IF($C14=$C$60,IF(LEN($B14)&gt;0,IF('Koreksi (p)'!AL13&gt;0,'Koreksi (p)'!AL13,0),""),"")</f>
        <v>0</v>
      </c>
      <c r="BE14" s="160" t="str">
        <f>IF($C14=$C$61,IF(LEN($B14)&gt;0,IF('Koreksi (p)'!AL13&gt;0,'Koreksi (p)'!AL13,0),""),"")</f>
        <v/>
      </c>
      <c r="BF14" s="161">
        <f>IF($C14=$C$60,IF(LEN($B14)&gt;0,IF('Koreksi (p)'!AM13&gt;0,'Koreksi (p)'!AM13,0),""),"")</f>
        <v>0</v>
      </c>
      <c r="BG14" s="160" t="str">
        <f>IF($C14=$C$61,IF(LEN($B14)&gt;0,IF('Koreksi (p)'!AM13&gt;0,'Koreksi (p)'!AM13,0),""),"")</f>
        <v/>
      </c>
      <c r="BH14" s="161">
        <f>IF($C14=$C$60,IF(LEN($B14)&gt;0,IF('Koreksi (p)'!AN13&gt;0,'Koreksi (p)'!AN13,0),""),"")</f>
        <v>0</v>
      </c>
      <c r="BI14" s="160" t="str">
        <f>IF($C14=$C$61,IF(LEN($B14)&gt;0,IF('Koreksi (p)'!AN13&gt;0,'Koreksi (p)'!AN13,0),""),"")</f>
        <v/>
      </c>
      <c r="BJ14" s="161">
        <f>IF($C14=$C$60,IF(LEN($B14)&gt;0,IF('Koreksi (p)'!AO13&gt;0,'Koreksi (p)'!AO13,0),""),"")</f>
        <v>0</v>
      </c>
      <c r="BK14" s="160" t="str">
        <f>IF($C14=$C$61,IF(LEN($B14)&gt;0,IF('Koreksi (p)'!AO13&gt;0,'Koreksi (p)'!AO13,0),""),"")</f>
        <v/>
      </c>
      <c r="BL14" s="161">
        <f>IF($C14=$C$60,IF(LEN($B14)&gt;0,IF('Koreksi (p)'!AP13&gt;0,'Koreksi (p)'!AP13,0),""),"")</f>
        <v>0</v>
      </c>
      <c r="BM14" s="160" t="str">
        <f>IF($C14=$C$61,IF(LEN($B14)&gt;0,IF('Koreksi (p)'!AP13&gt;0,'Koreksi (p)'!AP13,0),""),"")</f>
        <v/>
      </c>
      <c r="BN14" s="161">
        <f>IF($C14=$C$60,IF(LEN($B14)&gt;0,IF('Koreksi (p)'!AQ13&gt;0,'Koreksi (p)'!AQ13,0),""),"")</f>
        <v>0</v>
      </c>
      <c r="BO14" s="160" t="str">
        <f>IF($C14=$C$61,IF(LEN($B14)&gt;0,IF('Koreksi (p)'!AQ13&gt;0,'Koreksi (p)'!AQ13,0),""),"")</f>
        <v/>
      </c>
      <c r="BP14" s="161">
        <f>IF($C14=$C$60,IF(LEN($B14)&gt;0,IF('Koreksi (p)'!AR13&gt;0,'Koreksi (p)'!AR13,0),""),"")</f>
        <v>0</v>
      </c>
      <c r="BQ14" s="160" t="str">
        <f>IF($C14=$C$61,IF(LEN($B14)&gt;0,IF('Koreksi (p)'!AR13&gt;0,'Koreksi (p)'!AR13,0),""),"")</f>
        <v/>
      </c>
      <c r="BR14" s="161">
        <f>IF($C14=$C$60,IF(LEN($B14)&gt;0,IF('Koreksi (p)'!AS13&gt;0,'Koreksi (p)'!AS13,0),""),"")</f>
        <v>0</v>
      </c>
      <c r="BS14" s="160" t="str">
        <f>IF($C14=$C$61,IF(LEN($B14)&gt;0,IF('Koreksi (p)'!AS13&gt;0,'Koreksi (p)'!AS13,0),""),"")</f>
        <v/>
      </c>
      <c r="BT14" s="161">
        <f>IF($C14=$C$60,IF(LEN($B14)&gt;0,IF('Koreksi (p)'!AT13&gt;0,'Koreksi (p)'!AT13,0),""),"")</f>
        <v>0</v>
      </c>
      <c r="BU14" s="160" t="str">
        <f>IF($C14=$C$61,IF(LEN($B14)&gt;0,IF('Koreksi (p)'!AT13&gt;0,'Koreksi (p)'!AT13,0),""),"")</f>
        <v/>
      </c>
      <c r="BV14" s="161">
        <f>IF($C14=$C$60,IF(LEN($B14)&gt;0,IF('Koreksi (p)'!AU13&gt;0,'Koreksi (p)'!AU13,0),""),"")</f>
        <v>0</v>
      </c>
      <c r="BW14" s="160" t="str">
        <f>IF($C14=$C$61,IF(LEN($B14)&gt;0,IF('Koreksi (p)'!AU13&gt;0,'Koreksi (p)'!AU13,0),""),"")</f>
        <v/>
      </c>
      <c r="BX14" s="161">
        <f>IF($C14=$C$60,IF(LEN($B14)&gt;0,IF('Koreksi (p)'!AV13&gt;0,'Koreksi (p)'!AV13,0),""),"")</f>
        <v>0</v>
      </c>
      <c r="BY14" s="160" t="str">
        <f>IF($C14=$C$61,IF(LEN($B14)&gt;0,IF('Koreksi (p)'!AV13&gt;0,'Koreksi (p)'!AV13,0),""),"")</f>
        <v/>
      </c>
      <c r="BZ14" s="161">
        <f>IF($C14=$C$60,IF(LEN($B14)&gt;0,IF('Koreksi (p)'!AW13&gt;0,'Koreksi (p)'!AW13,0),""),"")</f>
        <v>0</v>
      </c>
      <c r="CA14" s="160" t="str">
        <f>IF($C14=$C$61,IF(LEN($B14)&gt;0,IF('Koreksi (p)'!AW13&gt;0,'Koreksi (p)'!AW13,0),""),"")</f>
        <v/>
      </c>
      <c r="CB14" s="161">
        <f>IF($C14=$C$60,IF(LEN($B14)&gt;0,IF('Koreksi (p)'!AX13&gt;0,'Koreksi (p)'!AX13,0),""),"")</f>
        <v>0</v>
      </c>
      <c r="CC14" s="160" t="str">
        <f>IF($C14=$C$61,IF(LEN($B14)&gt;0,IF('Koreksi (p)'!AX13&gt;0,'Koreksi (p)'!AX13,0),""),"")</f>
        <v/>
      </c>
      <c r="CD14" s="161">
        <f>IF($C14=$C$60,IF(LEN($B14)&gt;0,IF('Koreksi (p)'!AY13&gt;0,'Koreksi (p)'!AY13,0),""),"")</f>
        <v>0</v>
      </c>
      <c r="CE14" s="160" t="str">
        <f>IF($C14=$C$61,IF(LEN($B14)&gt;0,IF('Koreksi (p)'!AY13&gt;0,'Koreksi (p)'!AY13,0),""),"")</f>
        <v/>
      </c>
      <c r="CF14" s="46">
        <f>IF(LEN(C14)&gt;0,'Koreksi (p)'!AZ13,"")</f>
        <v>8</v>
      </c>
      <c r="CG14" s="102">
        <f>'Koreksi (p)'!BA13</f>
        <v>80</v>
      </c>
      <c r="CH14" s="102">
        <f>IF(LEN(C14)&gt;0,CG14,"")</f>
        <v>80</v>
      </c>
      <c r="CI14" s="93" t="str">
        <f>IF(LEN(C14)&gt;0,IF(CH14&lt;$CI$10,"-","V"),"")</f>
        <v>V</v>
      </c>
      <c r="CJ14" s="94" t="str">
        <f>IF(LEN(C14)&gt;0,IF(CH14&lt;$CI$10,"X","-"),"")</f>
        <v>-</v>
      </c>
    </row>
    <row r="15" spans="1:88" ht="11.25" customHeight="1">
      <c r="A15" s="97">
        <v>2</v>
      </c>
      <c r="B15" s="129" t="str">
        <f>IF('Koreksi (p)'!B14&lt;&gt;"",'Koreksi (p)'!B14,"")</f>
        <v>BEJO WAHYU PRIANTO</v>
      </c>
      <c r="C15" s="105" t="str">
        <f>IF(LEN('Koreksi (p)'!C14)&gt;0,'Koreksi (p)'!C14,"")</f>
        <v>b</v>
      </c>
      <c r="D15" s="134" t="str">
        <f>IF($C15=$C$60,IF(LEN($B15)&gt;0,IF('Koreksi (p)'!L14&gt;0,'Koreksi (p)'!L14,0),""),"")</f>
        <v/>
      </c>
      <c r="E15" s="131">
        <f>IF($C15=$C$61,IF(LEN($B15)&gt;0,IF('Koreksi (p)'!L14&gt;0,'Koreksi (p)'!L14,0),""),"")</f>
        <v>1</v>
      </c>
      <c r="F15" s="134" t="str">
        <f>IF($C15=$C$60,IF(LEN($B15)&gt;0,IF('Koreksi (p)'!M14&gt;0,'Koreksi (p)'!M14,0),""),"")</f>
        <v/>
      </c>
      <c r="G15" s="131">
        <f>IF($C15=$C$61,IF(LEN($B15)&gt;0,IF('Koreksi (p)'!M14&gt;0,'Koreksi (p)'!M14,0),""),"")</f>
        <v>0</v>
      </c>
      <c r="H15" s="134" t="str">
        <f>IF($C15=$C$60,IF(LEN($B15)&gt;0,IF('Koreksi (p)'!N14
&gt;0,'Koreksi (p)'!N14,0),""),"")</f>
        <v/>
      </c>
      <c r="I15" s="131">
        <f>IF($C15=$C$61,IF(LEN($B15)&gt;0,IF('Koreksi (p)'!N14
&gt;0,'Koreksi (p)'!N14,0),""),"")</f>
        <v>1</v>
      </c>
      <c r="J15" s="134" t="str">
        <f>IF($C15=$C$60,IF(LEN($B15)&gt;0,IF('Koreksi (p)'!O14&gt;0,'Koreksi (p)'!O14,0),""),"")</f>
        <v/>
      </c>
      <c r="K15" s="160">
        <f>IF($C15=$C$61,IF(LEN($B15)&gt;0,IF('Koreksi (p)'!O14&gt;0,'Koreksi (p)'!O14,0),""),"")</f>
        <v>0</v>
      </c>
      <c r="L15" s="161" t="str">
        <f>IF($C15=$C$60,IF(LEN($B15)&gt;0,IF('Koreksi (p)'!P14&gt;0,'Koreksi (p)'!P14,0),""),"")</f>
        <v/>
      </c>
      <c r="M15" s="160">
        <f>IF($C15=$C$61,IF(LEN($B15)&gt;0,IF('Koreksi (p)'!P14&gt;0,'Koreksi (p)'!P14,0),""),"")</f>
        <v>0</v>
      </c>
      <c r="N15" s="161" t="str">
        <f>IF($C15=$C$60,IF(LEN($B15)&gt;0,IF('Koreksi (p)'!Q14&gt;0,'Koreksi (p)'!Q14,0),""),"")</f>
        <v/>
      </c>
      <c r="O15" s="160">
        <f>IF($C15=$C$61,IF(LEN($B15)&gt;0,IF('Koreksi (p)'!Q14&gt;0,'Koreksi (p)'!Q14,0),""),"")</f>
        <v>1</v>
      </c>
      <c r="P15" s="161" t="str">
        <f>IF($C15=$C$60,IF(LEN($B15)&gt;0,IF('Koreksi (p)'!R14&gt;0,'Koreksi (p)'!R14,0),""),"")</f>
        <v/>
      </c>
      <c r="Q15" s="160">
        <f>IF($C15=$C$61,IF(LEN($B15)&gt;0,IF('Koreksi (p)'!R14&gt;0,'Koreksi (p)'!R14,0),""),"")</f>
        <v>1</v>
      </c>
      <c r="R15" s="161" t="str">
        <f>IF($C15=$C$60,IF(LEN($B15)&gt;0,IF('Koreksi (p)'!S14&gt;0,'Koreksi (p)'!S14,0),""),"")</f>
        <v/>
      </c>
      <c r="S15" s="160">
        <f>IF($C15=$C$61,IF(LEN($B15)&gt;0,IF('Koreksi (p)'!S14&gt;0,'Koreksi (p)'!S14,0),""),"")</f>
        <v>1</v>
      </c>
      <c r="T15" s="161" t="str">
        <f>IF($C15=$C$60,IF(LEN($B15)&gt;0,IF('Koreksi (p)'!T14&gt;0,'Koreksi (p)'!T14,0),""),"")</f>
        <v/>
      </c>
      <c r="U15" s="160">
        <f>IF($C15=$C$61,IF(LEN($B15)&gt;0,IF('Koreksi (p)'!T14&gt;0,'Koreksi (p)'!T14,0),""),"")</f>
        <v>1</v>
      </c>
      <c r="V15" s="161" t="str">
        <f>IF($C15=$C$60,IF(LEN($B15)&gt;0,IF('Koreksi (p)'!U14&gt;0,'Koreksi (p)'!U14,0),""),"")</f>
        <v/>
      </c>
      <c r="W15" s="160">
        <f>IF($C15=$C$61,IF(LEN($B15)&gt;0,IF('Koreksi (p)'!U14&gt;0,'Koreksi (p)'!U14,0),""),"")</f>
        <v>1</v>
      </c>
      <c r="X15" s="161" t="str">
        <f>IF($C15=$C$60,IF(LEN($B15)&gt;0,IF('Koreksi (p)'!V14&gt;0,'Koreksi (p)'!V14,0),""),"")</f>
        <v/>
      </c>
      <c r="Y15" s="160">
        <f>IF($C15=$C$61,IF(LEN($B15)&gt;0,IF('Koreksi (p)'!V14&gt;0,'Koreksi (p)'!V14,0),""),"")</f>
        <v>0</v>
      </c>
      <c r="Z15" s="161" t="str">
        <f>IF($C15=$C$60,IF(LEN($B15)&gt;0,IF('Koreksi (p)'!W14&gt;0,'Koreksi (p)'!W14,0),""),"")</f>
        <v/>
      </c>
      <c r="AA15" s="160">
        <f>IF($C15=$C$61,IF(LEN($B15)&gt;0,IF('Koreksi (p)'!W14&gt;0,'Koreksi (p)'!W14,0),""),"")</f>
        <v>0</v>
      </c>
      <c r="AB15" s="161" t="str">
        <f>IF($C15=$C$60,IF(LEN($B15)&gt;0,IF('Koreksi (p)'!X14&gt;0,'Koreksi (p)'!X14,0),""),"")</f>
        <v/>
      </c>
      <c r="AC15" s="160">
        <f>IF($C15=$C$61,IF(LEN($B15)&gt;0,IF('Koreksi (p)'!X14&gt;0,'Koreksi (p)'!X14,0),""),"")</f>
        <v>0</v>
      </c>
      <c r="AD15" s="161" t="str">
        <f>IF($C15=$C$60,IF(LEN($B15)&gt;0,IF('Koreksi (p)'!Y14&gt;0,'Koreksi (p)'!Y14,0),""),"")</f>
        <v/>
      </c>
      <c r="AE15" s="160">
        <f>IF($C15=$C$61,IF(LEN($B15)&gt;0,IF('Koreksi (p)'!Y14&gt;0,'Koreksi (p)'!Y14,0),""),"")</f>
        <v>0</v>
      </c>
      <c r="AF15" s="161" t="str">
        <f>IF($C15=$C$60,IF(LEN($B15)&gt;0,IF('Koreksi (p)'!Z14&gt;0,'Koreksi (p)'!Z14,0),""),"")</f>
        <v/>
      </c>
      <c r="AG15" s="160">
        <f>IF($C15=$C$61,IF(LEN($B15)&gt;0,IF('Koreksi (p)'!Z14&gt;0,'Koreksi (p)'!Z14,0),""),"")</f>
        <v>0</v>
      </c>
      <c r="AH15" s="161" t="str">
        <f>IF($C15=$C$60,IF(LEN($B15)&gt;0,IF('Koreksi (p)'!AA14&gt;0,'Koreksi (p)'!AA14,0),""),"")</f>
        <v/>
      </c>
      <c r="AI15" s="160">
        <f>IF($C15=$C$61,IF(LEN($B15)&gt;0,IF('Koreksi (p)'!AA14&gt;0,'Koreksi (p)'!AA14,0),""),"")</f>
        <v>0</v>
      </c>
      <c r="AJ15" s="161" t="str">
        <f>IF($C15=$C$60,IF(LEN($B15)&gt;0,IF('Koreksi (p)'!AB14&gt;0,'Koreksi (p)'!AB14,0),""),"")</f>
        <v/>
      </c>
      <c r="AK15" s="160">
        <f>IF($C15=$C$61,IF(LEN($B15)&gt;0,IF('Koreksi (p)'!AB14&gt;0,'Koreksi (p)'!AB14,0),""),"")</f>
        <v>0</v>
      </c>
      <c r="AL15" s="161" t="str">
        <f>IF($C15=$C$60,IF(LEN($B15)&gt;0,IF('Koreksi (p)'!AC14&gt;0,'Koreksi (p)'!AC14,0),""),"")</f>
        <v/>
      </c>
      <c r="AM15" s="160">
        <f>IF($C15=$C$61,IF(LEN($B15)&gt;0,IF('Koreksi (p)'!AC14&gt;0,'Koreksi (p)'!AC14,0),""),"")</f>
        <v>0</v>
      </c>
      <c r="AN15" s="161" t="str">
        <f>IF($C15=$C$60,IF(LEN($B15)&gt;0,IF('Koreksi (p)'!AD14&gt;0,'Koreksi (p)'!AD14,0),""),"")</f>
        <v/>
      </c>
      <c r="AO15" s="160">
        <f>IF($C15=$C$61,IF(LEN($B15)&gt;0,IF('Koreksi (p)'!AD14&gt;0,'Koreksi (p)'!AD14,0),""),"")</f>
        <v>0</v>
      </c>
      <c r="AP15" s="161" t="str">
        <f>IF($C15=$C$60,IF(LEN($B15)&gt;0,IF('Koreksi (p)'!AE14&gt;0,'Koreksi (p)'!AE14,0),""),"")</f>
        <v/>
      </c>
      <c r="AQ15" s="160">
        <f>IF($C15=$C$61,IF(LEN($B15)&gt;0,IF('Koreksi (p)'!AE14&gt;0,'Koreksi (p)'!AE14,0),""),"")</f>
        <v>0</v>
      </c>
      <c r="AR15" s="161" t="str">
        <f>IF($C15=$C$60,IF(LEN($B15)&gt;0,IF('Koreksi (p)'!AF14&gt;0,'Koreksi (p)'!AF14,0),""),"")</f>
        <v/>
      </c>
      <c r="AS15" s="160">
        <f>IF($C15=$C$61,IF(LEN($B15)&gt;0,IF('Koreksi (p)'!AF14&gt;0,'Koreksi (p)'!AF14,0),""),"")</f>
        <v>0</v>
      </c>
      <c r="AT15" s="161" t="str">
        <f>IF($C15=$C$60,IF(LEN($B15)&gt;0,IF('Koreksi (p)'!AG14&gt;0,'Koreksi (p)'!AG14,0),""),"")</f>
        <v/>
      </c>
      <c r="AU15" s="160">
        <f>IF($C15=$C$61,IF(LEN($B15)&gt;0,IF('Koreksi (p)'!AG14&gt;0,'Koreksi (p)'!AG14,0),""),"")</f>
        <v>0</v>
      </c>
      <c r="AV15" s="161" t="str">
        <f>IF($C15=$C$60,IF(LEN($B15)&gt;0,IF('Koreksi (p)'!AH14&gt;0,'Koreksi (p)'!AH14,0),""),"")</f>
        <v/>
      </c>
      <c r="AW15" s="160">
        <f>IF($C15=$C$61,IF(LEN($B15)&gt;0,IF('Koreksi (p)'!AH14&gt;0,'Koreksi (p)'!AH14,0),""),"")</f>
        <v>0</v>
      </c>
      <c r="AX15" s="161" t="str">
        <f>IF($C15=$C$60,IF(LEN($B15)&gt;0,IF('Koreksi (p)'!AI14&gt;0,'Koreksi (p)'!AI14,0),""),"")</f>
        <v/>
      </c>
      <c r="AY15" s="160">
        <f>IF($C15=$C$61,IF(LEN($B15)&gt;0,IF('Koreksi (p)'!AI14&gt;0,'Koreksi (p)'!AI14,0),""),"")</f>
        <v>0</v>
      </c>
      <c r="AZ15" s="161" t="str">
        <f>IF($C15=$C$60,IF(LEN($B15)&gt;0,IF('Koreksi (p)'!AJ14&gt;0,'Koreksi (p)'!AJ14,0),""),"")</f>
        <v/>
      </c>
      <c r="BA15" s="160">
        <f>IF($C15=$C$61,IF(LEN($B15)&gt;0,IF('Koreksi (p)'!AJ14&gt;0,'Koreksi (p)'!AJ14,0),""),"")</f>
        <v>0</v>
      </c>
      <c r="BB15" s="161" t="str">
        <f>IF($C15=$C$60,IF(LEN($B15)&gt;0,IF('Koreksi (p)'!AK14&gt;0,'Koreksi (p)'!AK14,0),""),"")</f>
        <v/>
      </c>
      <c r="BC15" s="160">
        <f>IF($C15=$C$61,IF(LEN($B15)&gt;0,IF('Koreksi (p)'!AK14&gt;0,'Koreksi (p)'!AK14,0),""),"")</f>
        <v>0</v>
      </c>
      <c r="BD15" s="161" t="str">
        <f>IF($C15=$C$60,IF(LEN($B15)&gt;0,IF('Koreksi (p)'!AL14&gt;0,'Koreksi (p)'!AL14,0),""),"")</f>
        <v/>
      </c>
      <c r="BE15" s="160">
        <f>IF($C15=$C$61,IF(LEN($B15)&gt;0,IF('Koreksi (p)'!AL14&gt;0,'Koreksi (p)'!AL14,0),""),"")</f>
        <v>0</v>
      </c>
      <c r="BF15" s="161" t="str">
        <f>IF($C15=$C$60,IF(LEN($B15)&gt;0,IF('Koreksi (p)'!AM14&gt;0,'Koreksi (p)'!AM14,0),""),"")</f>
        <v/>
      </c>
      <c r="BG15" s="160">
        <f>IF($C15=$C$61,IF(LEN($B15)&gt;0,IF('Koreksi (p)'!AM14&gt;0,'Koreksi (p)'!AM14,0),""),"")</f>
        <v>0</v>
      </c>
      <c r="BH15" s="161" t="str">
        <f>IF($C15=$C$60,IF(LEN($B15)&gt;0,IF('Koreksi (p)'!AN14&gt;0,'Koreksi (p)'!AN14,0),""),"")</f>
        <v/>
      </c>
      <c r="BI15" s="160">
        <f>IF($C15=$C$61,IF(LEN($B15)&gt;0,IF('Koreksi (p)'!AN14&gt;0,'Koreksi (p)'!AN14,0),""),"")</f>
        <v>0</v>
      </c>
      <c r="BJ15" s="161" t="str">
        <f>IF($C15=$C$60,IF(LEN($B15)&gt;0,IF('Koreksi (p)'!AO14&gt;0,'Koreksi (p)'!AO14,0),""),"")</f>
        <v/>
      </c>
      <c r="BK15" s="160">
        <f>IF($C15=$C$61,IF(LEN($B15)&gt;0,IF('Koreksi (p)'!AO14&gt;0,'Koreksi (p)'!AO14,0),""),"")</f>
        <v>0</v>
      </c>
      <c r="BL15" s="161" t="str">
        <f>IF($C15=$C$60,IF(LEN($B15)&gt;0,IF('Koreksi (p)'!AP14&gt;0,'Koreksi (p)'!AP14,0),""),"")</f>
        <v/>
      </c>
      <c r="BM15" s="160">
        <f>IF($C15=$C$61,IF(LEN($B15)&gt;0,IF('Koreksi (p)'!AP14&gt;0,'Koreksi (p)'!AP14,0),""),"")</f>
        <v>0</v>
      </c>
      <c r="BN15" s="161" t="str">
        <f>IF($C15=$C$60,IF(LEN($B15)&gt;0,IF('Koreksi (p)'!AQ14&gt;0,'Koreksi (p)'!AQ14,0),""),"")</f>
        <v/>
      </c>
      <c r="BO15" s="160">
        <f>IF($C15=$C$61,IF(LEN($B15)&gt;0,IF('Koreksi (p)'!AQ14&gt;0,'Koreksi (p)'!AQ14,0),""),"")</f>
        <v>0</v>
      </c>
      <c r="BP15" s="161" t="str">
        <f>IF($C15=$C$60,IF(LEN($B15)&gt;0,IF('Koreksi (p)'!AR14&gt;0,'Koreksi (p)'!AR14,0),""),"")</f>
        <v/>
      </c>
      <c r="BQ15" s="160">
        <f>IF($C15=$C$61,IF(LEN($B15)&gt;0,IF('Koreksi (p)'!AR14&gt;0,'Koreksi (p)'!AR14,0),""),"")</f>
        <v>0</v>
      </c>
      <c r="BR15" s="161" t="str">
        <f>IF($C15=$C$60,IF(LEN($B15)&gt;0,IF('Koreksi (p)'!AS14&gt;0,'Koreksi (p)'!AS14,0),""),"")</f>
        <v/>
      </c>
      <c r="BS15" s="160">
        <f>IF($C15=$C$61,IF(LEN($B15)&gt;0,IF('Koreksi (p)'!AS14&gt;0,'Koreksi (p)'!AS14,0),""),"")</f>
        <v>0</v>
      </c>
      <c r="BT15" s="161" t="str">
        <f>IF($C15=$C$60,IF(LEN($B15)&gt;0,IF('Koreksi (p)'!AT14&gt;0,'Koreksi (p)'!AT14,0),""),"")</f>
        <v/>
      </c>
      <c r="BU15" s="160">
        <f>IF($C15=$C$61,IF(LEN($B15)&gt;0,IF('Koreksi (p)'!AT14&gt;0,'Koreksi (p)'!AT14,0),""),"")</f>
        <v>0</v>
      </c>
      <c r="BV15" s="161" t="str">
        <f>IF($C15=$C$60,IF(LEN($B15)&gt;0,IF('Koreksi (p)'!AU14&gt;0,'Koreksi (p)'!AU14,0),""),"")</f>
        <v/>
      </c>
      <c r="BW15" s="160">
        <f>IF($C15=$C$61,IF(LEN($B15)&gt;0,IF('Koreksi (p)'!AU14&gt;0,'Koreksi (p)'!AU14,0),""),"")</f>
        <v>0</v>
      </c>
      <c r="BX15" s="161" t="str">
        <f>IF($C15=$C$60,IF(LEN($B15)&gt;0,IF('Koreksi (p)'!AV14&gt;0,'Koreksi (p)'!AV14,0),""),"")</f>
        <v/>
      </c>
      <c r="BY15" s="160">
        <f>IF($C15=$C$61,IF(LEN($B15)&gt;0,IF('Koreksi (p)'!AV14&gt;0,'Koreksi (p)'!AV14,0),""),"")</f>
        <v>0</v>
      </c>
      <c r="BZ15" s="161" t="str">
        <f>IF($C15=$C$60,IF(LEN($B15)&gt;0,IF('Koreksi (p)'!AW14&gt;0,'Koreksi (p)'!AW14,0),""),"")</f>
        <v/>
      </c>
      <c r="CA15" s="160">
        <f>IF($C15=$C$61,IF(LEN($B15)&gt;0,IF('Koreksi (p)'!AW14&gt;0,'Koreksi (p)'!AW14,0),""),"")</f>
        <v>0</v>
      </c>
      <c r="CB15" s="161" t="str">
        <f>IF($C15=$C$60,IF(LEN($B15)&gt;0,IF('Koreksi (p)'!AX14&gt;0,'Koreksi (p)'!AX14,0),""),"")</f>
        <v/>
      </c>
      <c r="CC15" s="160">
        <f>IF($C15=$C$61,IF(LEN($B15)&gt;0,IF('Koreksi (p)'!AX14&gt;0,'Koreksi (p)'!AX14,0),""),"")</f>
        <v>0</v>
      </c>
      <c r="CD15" s="161" t="str">
        <f>IF($C15=$C$60,IF(LEN($B15)&gt;0,IF('Koreksi (p)'!AY14&gt;0,'Koreksi (p)'!AY14,0),""),"")</f>
        <v/>
      </c>
      <c r="CE15" s="160">
        <f>IF($C15=$C$61,IF(LEN($B15)&gt;0,IF('Koreksi (p)'!AY14&gt;0,'Koreksi (p)'!AY14,0),""),"")</f>
        <v>0</v>
      </c>
      <c r="CF15" s="90">
        <f>IF(LEN(C15)&gt;0,'Koreksi (p)'!AZ14,"")</f>
        <v>7</v>
      </c>
      <c r="CG15" s="7">
        <f>'Koreksi (p)'!BA14</f>
        <v>70</v>
      </c>
      <c r="CH15" s="7">
        <f t="shared" ref="CH15:CH58" si="0">IF(LEN(C15)&gt;0,CG15,"")</f>
        <v>70</v>
      </c>
      <c r="CI15" s="4" t="str">
        <f t="shared" ref="CI15:CI58" si="1">IF(LEN(C15)&gt;0,IF(CH15&lt;$CI$10,"-","V"),"")</f>
        <v>V</v>
      </c>
      <c r="CJ15" s="98" t="str">
        <f t="shared" ref="CJ15:CJ58" si="2">IF(LEN(C15)&gt;0,IF(CH15&lt;$CI$10,"X","-"),"")</f>
        <v>-</v>
      </c>
    </row>
    <row r="16" spans="1:88" ht="11.25" customHeight="1">
      <c r="A16" s="97">
        <v>3</v>
      </c>
      <c r="B16" s="129" t="str">
        <f>IF('Koreksi (p)'!B15&lt;&gt;"",'Koreksi (p)'!B15,"")</f>
        <v>DEFI FITRIANI</v>
      </c>
      <c r="C16" s="105" t="str">
        <f>IF(LEN('Koreksi (p)'!C15)&gt;0,'Koreksi (p)'!C15,"")</f>
        <v/>
      </c>
      <c r="D16" s="134" t="str">
        <f>IF($C16=$C$60,IF(LEN($B16)&gt;0,IF('Koreksi (p)'!L15&gt;0,'Koreksi (p)'!L15,0),""),"")</f>
        <v/>
      </c>
      <c r="E16" s="131" t="str">
        <f>IF($C16=$C$61,IF(LEN($B16)&gt;0,IF('Koreksi (p)'!L15&gt;0,'Koreksi (p)'!L15,0),""),"")</f>
        <v/>
      </c>
      <c r="F16" s="134" t="str">
        <f>IF($C16=$C$60,IF(LEN($B16)&gt;0,IF('Koreksi (p)'!M15&gt;0,'Koreksi (p)'!M15,0),""),"")</f>
        <v/>
      </c>
      <c r="G16" s="131" t="str">
        <f>IF($C16=$C$61,IF(LEN($B16)&gt;0,IF('Koreksi (p)'!M15&gt;0,'Koreksi (p)'!M15,0),""),"")</f>
        <v/>
      </c>
      <c r="H16" s="134" t="str">
        <f>IF($C16=$C$60,IF(LEN($B16)&gt;0,IF('Koreksi (p)'!N15
&gt;0,'Koreksi (p)'!N15,0),""),"")</f>
        <v/>
      </c>
      <c r="I16" s="131" t="str">
        <f>IF($C16=$C$61,IF(LEN($B16)&gt;0,IF('Koreksi (p)'!N15
&gt;0,'Koreksi (p)'!N15,0),""),"")</f>
        <v/>
      </c>
      <c r="J16" s="134" t="str">
        <f>IF($C16=$C$60,IF(LEN($B16)&gt;0,IF('Koreksi (p)'!O15&gt;0,'Koreksi (p)'!O15,0),""),"")</f>
        <v/>
      </c>
      <c r="K16" s="160" t="str">
        <f>IF($C16=$C$61,IF(LEN($B16)&gt;0,IF('Koreksi (p)'!O15&gt;0,'Koreksi (p)'!O15,0),""),"")</f>
        <v/>
      </c>
      <c r="L16" s="161" t="str">
        <f>IF($C16=$C$60,IF(LEN($B16)&gt;0,IF('Koreksi (p)'!P15&gt;0,'Koreksi (p)'!P15,0),""),"")</f>
        <v/>
      </c>
      <c r="M16" s="160" t="str">
        <f>IF($C16=$C$61,IF(LEN($B16)&gt;0,IF('Koreksi (p)'!P15&gt;0,'Koreksi (p)'!P15,0),""),"")</f>
        <v/>
      </c>
      <c r="N16" s="161" t="str">
        <f>IF($C16=$C$60,IF(LEN($B16)&gt;0,IF('Koreksi (p)'!Q15&gt;0,'Koreksi (p)'!Q15,0),""),"")</f>
        <v/>
      </c>
      <c r="O16" s="160" t="str">
        <f>IF($C16=$C$61,IF(LEN($B16)&gt;0,IF('Koreksi (p)'!Q15&gt;0,'Koreksi (p)'!Q15,0),""),"")</f>
        <v/>
      </c>
      <c r="P16" s="161" t="str">
        <f>IF($C16=$C$60,IF(LEN($B16)&gt;0,IF('Koreksi (p)'!R15&gt;0,'Koreksi (p)'!R15,0),""),"")</f>
        <v/>
      </c>
      <c r="Q16" s="160" t="str">
        <f>IF($C16=$C$61,IF(LEN($B16)&gt;0,IF('Koreksi (p)'!R15&gt;0,'Koreksi (p)'!R15,0),""),"")</f>
        <v/>
      </c>
      <c r="R16" s="161" t="str">
        <f>IF($C16=$C$60,IF(LEN($B16)&gt;0,IF('Koreksi (p)'!S15&gt;0,'Koreksi (p)'!S15,0),""),"")</f>
        <v/>
      </c>
      <c r="S16" s="160" t="str">
        <f>IF($C16=$C$61,IF(LEN($B16)&gt;0,IF('Koreksi (p)'!S15&gt;0,'Koreksi (p)'!S15,0),""),"")</f>
        <v/>
      </c>
      <c r="T16" s="161" t="str">
        <f>IF($C16=$C$60,IF(LEN($B16)&gt;0,IF('Koreksi (p)'!T15&gt;0,'Koreksi (p)'!T15,0),""),"")</f>
        <v/>
      </c>
      <c r="U16" s="160" t="str">
        <f>IF($C16=$C$61,IF(LEN($B16)&gt;0,IF('Koreksi (p)'!T15&gt;0,'Koreksi (p)'!T15,0),""),"")</f>
        <v/>
      </c>
      <c r="V16" s="161" t="str">
        <f>IF($C16=$C$60,IF(LEN($B16)&gt;0,IF('Koreksi (p)'!U15&gt;0,'Koreksi (p)'!U15,0),""),"")</f>
        <v/>
      </c>
      <c r="W16" s="160" t="str">
        <f>IF($C16=$C$61,IF(LEN($B16)&gt;0,IF('Koreksi (p)'!U15&gt;0,'Koreksi (p)'!U15,0),""),"")</f>
        <v/>
      </c>
      <c r="X16" s="161" t="str">
        <f>IF($C16=$C$60,IF(LEN($B16)&gt;0,IF('Koreksi (p)'!V15&gt;0,'Koreksi (p)'!V15,0),""),"")</f>
        <v/>
      </c>
      <c r="Y16" s="160" t="str">
        <f>IF($C16=$C$61,IF(LEN($B16)&gt;0,IF('Koreksi (p)'!V15&gt;0,'Koreksi (p)'!V15,0),""),"")</f>
        <v/>
      </c>
      <c r="Z16" s="161" t="str">
        <f>IF($C16=$C$60,IF(LEN($B16)&gt;0,IF('Koreksi (p)'!W15&gt;0,'Koreksi (p)'!W15,0),""),"")</f>
        <v/>
      </c>
      <c r="AA16" s="160" t="str">
        <f>IF($C16=$C$61,IF(LEN($B16)&gt;0,IF('Koreksi (p)'!W15&gt;0,'Koreksi (p)'!W15,0),""),"")</f>
        <v/>
      </c>
      <c r="AB16" s="161" t="str">
        <f>IF($C16=$C$60,IF(LEN($B16)&gt;0,IF('Koreksi (p)'!X15&gt;0,'Koreksi (p)'!X15,0),""),"")</f>
        <v/>
      </c>
      <c r="AC16" s="160" t="str">
        <f>IF($C16=$C$61,IF(LEN($B16)&gt;0,IF('Koreksi (p)'!X15&gt;0,'Koreksi (p)'!X15,0),""),"")</f>
        <v/>
      </c>
      <c r="AD16" s="161" t="str">
        <f>IF($C16=$C$60,IF(LEN($B16)&gt;0,IF('Koreksi (p)'!Y15&gt;0,'Koreksi (p)'!Y15,0),""),"")</f>
        <v/>
      </c>
      <c r="AE16" s="160" t="str">
        <f>IF($C16=$C$61,IF(LEN($B16)&gt;0,IF('Koreksi (p)'!Y15&gt;0,'Koreksi (p)'!Y15,0),""),"")</f>
        <v/>
      </c>
      <c r="AF16" s="161" t="str">
        <f>IF($C16=$C$60,IF(LEN($B16)&gt;0,IF('Koreksi (p)'!Z15&gt;0,'Koreksi (p)'!Z15,0),""),"")</f>
        <v/>
      </c>
      <c r="AG16" s="160" t="str">
        <f>IF($C16=$C$61,IF(LEN($B16)&gt;0,IF('Koreksi (p)'!Z15&gt;0,'Koreksi (p)'!Z15,0),""),"")</f>
        <v/>
      </c>
      <c r="AH16" s="161" t="str">
        <f>IF($C16=$C$60,IF(LEN($B16)&gt;0,IF('Koreksi (p)'!AA15&gt;0,'Koreksi (p)'!AA15,0),""),"")</f>
        <v/>
      </c>
      <c r="AI16" s="160" t="str">
        <f>IF($C16=$C$61,IF(LEN($B16)&gt;0,IF('Koreksi (p)'!AA15&gt;0,'Koreksi (p)'!AA15,0),""),"")</f>
        <v/>
      </c>
      <c r="AJ16" s="161" t="str">
        <f>IF($C16=$C$60,IF(LEN($B16)&gt;0,IF('Koreksi (p)'!AB15&gt;0,'Koreksi (p)'!AB15,0),""),"")</f>
        <v/>
      </c>
      <c r="AK16" s="160" t="str">
        <f>IF($C16=$C$61,IF(LEN($B16)&gt;0,IF('Koreksi (p)'!AB15&gt;0,'Koreksi (p)'!AB15,0),""),"")</f>
        <v/>
      </c>
      <c r="AL16" s="161" t="str">
        <f>IF($C16=$C$60,IF(LEN($B16)&gt;0,IF('Koreksi (p)'!AC15&gt;0,'Koreksi (p)'!AC15,0),""),"")</f>
        <v/>
      </c>
      <c r="AM16" s="160" t="str">
        <f>IF($C16=$C$61,IF(LEN($B16)&gt;0,IF('Koreksi (p)'!AC15&gt;0,'Koreksi (p)'!AC15,0),""),"")</f>
        <v/>
      </c>
      <c r="AN16" s="161" t="str">
        <f>IF($C16=$C$60,IF(LEN($B16)&gt;0,IF('Koreksi (p)'!AD15&gt;0,'Koreksi (p)'!AD15,0),""),"")</f>
        <v/>
      </c>
      <c r="AO16" s="160" t="str">
        <f>IF($C16=$C$61,IF(LEN($B16)&gt;0,IF('Koreksi (p)'!AD15&gt;0,'Koreksi (p)'!AD15,0),""),"")</f>
        <v/>
      </c>
      <c r="AP16" s="161" t="str">
        <f>IF($C16=$C$60,IF(LEN($B16)&gt;0,IF('Koreksi (p)'!AE15&gt;0,'Koreksi (p)'!AE15,0),""),"")</f>
        <v/>
      </c>
      <c r="AQ16" s="160" t="str">
        <f>IF($C16=$C$61,IF(LEN($B16)&gt;0,IF('Koreksi (p)'!AE15&gt;0,'Koreksi (p)'!AE15,0),""),"")</f>
        <v/>
      </c>
      <c r="AR16" s="161" t="str">
        <f>IF($C16=$C$60,IF(LEN($B16)&gt;0,IF('Koreksi (p)'!AF15&gt;0,'Koreksi (p)'!AF15,0),""),"")</f>
        <v/>
      </c>
      <c r="AS16" s="160" t="str">
        <f>IF($C16=$C$61,IF(LEN($B16)&gt;0,IF('Koreksi (p)'!AF15&gt;0,'Koreksi (p)'!AF15,0),""),"")</f>
        <v/>
      </c>
      <c r="AT16" s="161" t="str">
        <f>IF($C16=$C$60,IF(LEN($B16)&gt;0,IF('Koreksi (p)'!AG15&gt;0,'Koreksi (p)'!AG15,0),""),"")</f>
        <v/>
      </c>
      <c r="AU16" s="160" t="str">
        <f>IF($C16=$C$61,IF(LEN($B16)&gt;0,IF('Koreksi (p)'!AG15&gt;0,'Koreksi (p)'!AG15,0),""),"")</f>
        <v/>
      </c>
      <c r="AV16" s="161" t="str">
        <f>IF($C16=$C$60,IF(LEN($B16)&gt;0,IF('Koreksi (p)'!AH15&gt;0,'Koreksi (p)'!AH15,0),""),"")</f>
        <v/>
      </c>
      <c r="AW16" s="160" t="str">
        <f>IF($C16=$C$61,IF(LEN($B16)&gt;0,IF('Koreksi (p)'!AH15&gt;0,'Koreksi (p)'!AH15,0),""),"")</f>
        <v/>
      </c>
      <c r="AX16" s="161" t="str">
        <f>IF($C16=$C$60,IF(LEN($B16)&gt;0,IF('Koreksi (p)'!AI15&gt;0,'Koreksi (p)'!AI15,0),""),"")</f>
        <v/>
      </c>
      <c r="AY16" s="160" t="str">
        <f>IF($C16=$C$61,IF(LEN($B16)&gt;0,IF('Koreksi (p)'!AI15&gt;0,'Koreksi (p)'!AI15,0),""),"")</f>
        <v/>
      </c>
      <c r="AZ16" s="161" t="str">
        <f>IF($C16=$C$60,IF(LEN($B16)&gt;0,IF('Koreksi (p)'!AJ15&gt;0,'Koreksi (p)'!AJ15,0),""),"")</f>
        <v/>
      </c>
      <c r="BA16" s="160" t="str">
        <f>IF($C16=$C$61,IF(LEN($B16)&gt;0,IF('Koreksi (p)'!AJ15&gt;0,'Koreksi (p)'!AJ15,0),""),"")</f>
        <v/>
      </c>
      <c r="BB16" s="161" t="str">
        <f>IF($C16=$C$60,IF(LEN($B16)&gt;0,IF('Koreksi (p)'!AK15&gt;0,'Koreksi (p)'!AK15,0),""),"")</f>
        <v/>
      </c>
      <c r="BC16" s="160" t="str">
        <f>IF($C16=$C$61,IF(LEN($B16)&gt;0,IF('Koreksi (p)'!AK15&gt;0,'Koreksi (p)'!AK15,0),""),"")</f>
        <v/>
      </c>
      <c r="BD16" s="161" t="str">
        <f>IF($C16=$C$60,IF(LEN($B16)&gt;0,IF('Koreksi (p)'!AL15&gt;0,'Koreksi (p)'!AL15,0),""),"")</f>
        <v/>
      </c>
      <c r="BE16" s="160" t="str">
        <f>IF($C16=$C$61,IF(LEN($B16)&gt;0,IF('Koreksi (p)'!AL15&gt;0,'Koreksi (p)'!AL15,0),""),"")</f>
        <v/>
      </c>
      <c r="BF16" s="161" t="str">
        <f>IF($C16=$C$60,IF(LEN($B16)&gt;0,IF('Koreksi (p)'!AM15&gt;0,'Koreksi (p)'!AM15,0),""),"")</f>
        <v/>
      </c>
      <c r="BG16" s="160" t="str">
        <f>IF($C16=$C$61,IF(LEN($B16)&gt;0,IF('Koreksi (p)'!AM15&gt;0,'Koreksi (p)'!AM15,0),""),"")</f>
        <v/>
      </c>
      <c r="BH16" s="161" t="str">
        <f>IF($C16=$C$60,IF(LEN($B16)&gt;0,IF('Koreksi (p)'!AN15&gt;0,'Koreksi (p)'!AN15,0),""),"")</f>
        <v/>
      </c>
      <c r="BI16" s="160" t="str">
        <f>IF($C16=$C$61,IF(LEN($B16)&gt;0,IF('Koreksi (p)'!AN15&gt;0,'Koreksi (p)'!AN15,0),""),"")</f>
        <v/>
      </c>
      <c r="BJ16" s="161" t="str">
        <f>IF($C16=$C$60,IF(LEN($B16)&gt;0,IF('Koreksi (p)'!AO15&gt;0,'Koreksi (p)'!AO15,0),""),"")</f>
        <v/>
      </c>
      <c r="BK16" s="160" t="str">
        <f>IF($C16=$C$61,IF(LEN($B16)&gt;0,IF('Koreksi (p)'!AO15&gt;0,'Koreksi (p)'!AO15,0),""),"")</f>
        <v/>
      </c>
      <c r="BL16" s="161" t="str">
        <f>IF($C16=$C$60,IF(LEN($B16)&gt;0,IF('Koreksi (p)'!AP15&gt;0,'Koreksi (p)'!AP15,0),""),"")</f>
        <v/>
      </c>
      <c r="BM16" s="160" t="str">
        <f>IF($C16=$C$61,IF(LEN($B16)&gt;0,IF('Koreksi (p)'!AP15&gt;0,'Koreksi (p)'!AP15,0),""),"")</f>
        <v/>
      </c>
      <c r="BN16" s="161" t="str">
        <f>IF($C16=$C$60,IF(LEN($B16)&gt;0,IF('Koreksi (p)'!AQ15&gt;0,'Koreksi (p)'!AQ15,0),""),"")</f>
        <v/>
      </c>
      <c r="BO16" s="160" t="str">
        <f>IF($C16=$C$61,IF(LEN($B16)&gt;0,IF('Koreksi (p)'!AQ15&gt;0,'Koreksi (p)'!AQ15,0),""),"")</f>
        <v/>
      </c>
      <c r="BP16" s="161" t="str">
        <f>IF($C16=$C$60,IF(LEN($B16)&gt;0,IF('Koreksi (p)'!AR15&gt;0,'Koreksi (p)'!AR15,0),""),"")</f>
        <v/>
      </c>
      <c r="BQ16" s="160" t="str">
        <f>IF($C16=$C$61,IF(LEN($B16)&gt;0,IF('Koreksi (p)'!AR15&gt;0,'Koreksi (p)'!AR15,0),""),"")</f>
        <v/>
      </c>
      <c r="BR16" s="161" t="str">
        <f>IF($C16=$C$60,IF(LEN($B16)&gt;0,IF('Koreksi (p)'!AS15&gt;0,'Koreksi (p)'!AS15,0),""),"")</f>
        <v/>
      </c>
      <c r="BS16" s="160" t="str">
        <f>IF($C16=$C$61,IF(LEN($B16)&gt;0,IF('Koreksi (p)'!AS15&gt;0,'Koreksi (p)'!AS15,0),""),"")</f>
        <v/>
      </c>
      <c r="BT16" s="161" t="str">
        <f>IF($C16=$C$60,IF(LEN($B16)&gt;0,IF('Koreksi (p)'!AT15&gt;0,'Koreksi (p)'!AT15,0),""),"")</f>
        <v/>
      </c>
      <c r="BU16" s="160" t="str">
        <f>IF($C16=$C$61,IF(LEN($B16)&gt;0,IF('Koreksi (p)'!AT15&gt;0,'Koreksi (p)'!AT15,0),""),"")</f>
        <v/>
      </c>
      <c r="BV16" s="161" t="str">
        <f>IF($C16=$C$60,IF(LEN($B16)&gt;0,IF('Koreksi (p)'!AU15&gt;0,'Koreksi (p)'!AU15,0),""),"")</f>
        <v/>
      </c>
      <c r="BW16" s="160" t="str">
        <f>IF($C16=$C$61,IF(LEN($B16)&gt;0,IF('Koreksi (p)'!AU15&gt;0,'Koreksi (p)'!AU15,0),""),"")</f>
        <v/>
      </c>
      <c r="BX16" s="161" t="str">
        <f>IF($C16=$C$60,IF(LEN($B16)&gt;0,IF('Koreksi (p)'!AV15&gt;0,'Koreksi (p)'!AV15,0),""),"")</f>
        <v/>
      </c>
      <c r="BY16" s="160" t="str">
        <f>IF($C16=$C$61,IF(LEN($B16)&gt;0,IF('Koreksi (p)'!AV15&gt;0,'Koreksi (p)'!AV15,0),""),"")</f>
        <v/>
      </c>
      <c r="BZ16" s="161" t="str">
        <f>IF($C16=$C$60,IF(LEN($B16)&gt;0,IF('Koreksi (p)'!AW15&gt;0,'Koreksi (p)'!AW15,0),""),"")</f>
        <v/>
      </c>
      <c r="CA16" s="160" t="str">
        <f>IF($C16=$C$61,IF(LEN($B16)&gt;0,IF('Koreksi (p)'!AW15&gt;0,'Koreksi (p)'!AW15,0),""),"")</f>
        <v/>
      </c>
      <c r="CB16" s="161" t="str">
        <f>IF($C16=$C$60,IF(LEN($B16)&gt;0,IF('Koreksi (p)'!AX15&gt;0,'Koreksi (p)'!AX15,0),""),"")</f>
        <v/>
      </c>
      <c r="CC16" s="160" t="str">
        <f>IF($C16=$C$61,IF(LEN($B16)&gt;0,IF('Koreksi (p)'!AX15&gt;0,'Koreksi (p)'!AX15,0),""),"")</f>
        <v/>
      </c>
      <c r="CD16" s="161" t="str">
        <f>IF($C16=$C$60,IF(LEN($B16)&gt;0,IF('Koreksi (p)'!AY15&gt;0,'Koreksi (p)'!AY15,0),""),"")</f>
        <v/>
      </c>
      <c r="CE16" s="160" t="str">
        <f>IF($C16=$C$61,IF(LEN($B16)&gt;0,IF('Koreksi (p)'!AY15&gt;0,'Koreksi (p)'!AY15,0),""),"")</f>
        <v/>
      </c>
      <c r="CF16" s="90" t="str">
        <f>IF(LEN(C16)&gt;0,'Koreksi (p)'!AZ15,"")</f>
        <v/>
      </c>
      <c r="CG16" s="7" t="str">
        <f>'Koreksi (p)'!BA15</f>
        <v/>
      </c>
      <c r="CH16" s="7" t="str">
        <f t="shared" si="0"/>
        <v/>
      </c>
      <c r="CI16" s="4" t="str">
        <f t="shared" si="1"/>
        <v/>
      </c>
      <c r="CJ16" s="98" t="str">
        <f t="shared" si="2"/>
        <v/>
      </c>
    </row>
    <row r="17" spans="1:88" ht="11.25" customHeight="1">
      <c r="A17" s="97">
        <v>4</v>
      </c>
      <c r="B17" s="129" t="str">
        <f>IF('Koreksi (p)'!B16&lt;&gt;"",'Koreksi (p)'!B16,"")</f>
        <v>DESIANA DWIARTINI</v>
      </c>
      <c r="C17" s="105" t="str">
        <f>IF(LEN('Koreksi (p)'!C16)&gt;0,'Koreksi (p)'!C16,"")</f>
        <v>b</v>
      </c>
      <c r="D17" s="134" t="str">
        <f>IF($C17=$C$60,IF(LEN($B17)&gt;0,IF('Koreksi (p)'!L16&gt;0,'Koreksi (p)'!L16,0),""),"")</f>
        <v/>
      </c>
      <c r="E17" s="131">
        <f>IF($C17=$C$61,IF(LEN($B17)&gt;0,IF('Koreksi (p)'!L16&gt;0,'Koreksi (p)'!L16,0),""),"")</f>
        <v>0</v>
      </c>
      <c r="F17" s="134" t="str">
        <f>IF($C17=$C$60,IF(LEN($B17)&gt;0,IF('Koreksi (p)'!M16&gt;0,'Koreksi (p)'!M16,0),""),"")</f>
        <v/>
      </c>
      <c r="G17" s="131">
        <f>IF($C17=$C$61,IF(LEN($B17)&gt;0,IF('Koreksi (p)'!M16&gt;0,'Koreksi (p)'!M16,0),""),"")</f>
        <v>1</v>
      </c>
      <c r="H17" s="134" t="str">
        <f>IF($C17=$C$60,IF(LEN($B17)&gt;0,IF('Koreksi (p)'!N16
&gt;0,'Koreksi (p)'!N16,0),""),"")</f>
        <v/>
      </c>
      <c r="I17" s="131">
        <f>IF($C17=$C$61,IF(LEN($B17)&gt;0,IF('Koreksi (p)'!N16
&gt;0,'Koreksi (p)'!N16,0),""),"")</f>
        <v>0</v>
      </c>
      <c r="J17" s="134" t="str">
        <f>IF($C17=$C$60,IF(LEN($B17)&gt;0,IF('Koreksi (p)'!O16&gt;0,'Koreksi (p)'!O16,0),""),"")</f>
        <v/>
      </c>
      <c r="K17" s="160">
        <f>IF($C17=$C$61,IF(LEN($B17)&gt;0,IF('Koreksi (p)'!O16&gt;0,'Koreksi (p)'!O16,0),""),"")</f>
        <v>1</v>
      </c>
      <c r="L17" s="161" t="str">
        <f>IF($C17=$C$60,IF(LEN($B17)&gt;0,IF('Koreksi (p)'!P16&gt;0,'Koreksi (p)'!P16,0),""),"")</f>
        <v/>
      </c>
      <c r="M17" s="160">
        <f>IF($C17=$C$61,IF(LEN($B17)&gt;0,IF('Koreksi (p)'!P16&gt;0,'Koreksi (p)'!P16,0),""),"")</f>
        <v>1</v>
      </c>
      <c r="N17" s="161" t="str">
        <f>IF($C17=$C$60,IF(LEN($B17)&gt;0,IF('Koreksi (p)'!Q16&gt;0,'Koreksi (p)'!Q16,0),""),"")</f>
        <v/>
      </c>
      <c r="O17" s="160">
        <f>IF($C17=$C$61,IF(LEN($B17)&gt;0,IF('Koreksi (p)'!Q16&gt;0,'Koreksi (p)'!Q16,0),""),"")</f>
        <v>1</v>
      </c>
      <c r="P17" s="161" t="str">
        <f>IF($C17=$C$60,IF(LEN($B17)&gt;0,IF('Koreksi (p)'!R16&gt;0,'Koreksi (p)'!R16,0),""),"")</f>
        <v/>
      </c>
      <c r="Q17" s="160">
        <f>IF($C17=$C$61,IF(LEN($B17)&gt;0,IF('Koreksi (p)'!R16&gt;0,'Koreksi (p)'!R16,0),""),"")</f>
        <v>0</v>
      </c>
      <c r="R17" s="161" t="str">
        <f>IF($C17=$C$60,IF(LEN($B17)&gt;0,IF('Koreksi (p)'!S16&gt;0,'Koreksi (p)'!S16,0),""),"")</f>
        <v/>
      </c>
      <c r="S17" s="160">
        <f>IF($C17=$C$61,IF(LEN($B17)&gt;0,IF('Koreksi (p)'!S16&gt;0,'Koreksi (p)'!S16,0),""),"")</f>
        <v>1</v>
      </c>
      <c r="T17" s="161" t="str">
        <f>IF($C17=$C$60,IF(LEN($B17)&gt;0,IF('Koreksi (p)'!T16&gt;0,'Koreksi (p)'!T16,0),""),"")</f>
        <v/>
      </c>
      <c r="U17" s="160">
        <f>IF($C17=$C$61,IF(LEN($B17)&gt;0,IF('Koreksi (p)'!T16&gt;0,'Koreksi (p)'!T16,0),""),"")</f>
        <v>1</v>
      </c>
      <c r="V17" s="161" t="str">
        <f>IF($C17=$C$60,IF(LEN($B17)&gt;0,IF('Koreksi (p)'!U16&gt;0,'Koreksi (p)'!U16,0),""),"")</f>
        <v/>
      </c>
      <c r="W17" s="160">
        <f>IF($C17=$C$61,IF(LEN($B17)&gt;0,IF('Koreksi (p)'!U16&gt;0,'Koreksi (p)'!U16,0),""),"")</f>
        <v>0</v>
      </c>
      <c r="X17" s="161" t="str">
        <f>IF($C17=$C$60,IF(LEN($B17)&gt;0,IF('Koreksi (p)'!V16&gt;0,'Koreksi (p)'!V16,0),""),"")</f>
        <v/>
      </c>
      <c r="Y17" s="160">
        <f>IF($C17=$C$61,IF(LEN($B17)&gt;0,IF('Koreksi (p)'!V16&gt;0,'Koreksi (p)'!V16,0),""),"")</f>
        <v>0</v>
      </c>
      <c r="Z17" s="161" t="str">
        <f>IF($C17=$C$60,IF(LEN($B17)&gt;0,IF('Koreksi (p)'!W16&gt;0,'Koreksi (p)'!W16,0),""),"")</f>
        <v/>
      </c>
      <c r="AA17" s="160">
        <f>IF($C17=$C$61,IF(LEN($B17)&gt;0,IF('Koreksi (p)'!W16&gt;0,'Koreksi (p)'!W16,0),""),"")</f>
        <v>0</v>
      </c>
      <c r="AB17" s="161" t="str">
        <f>IF($C17=$C$60,IF(LEN($B17)&gt;0,IF('Koreksi (p)'!X16&gt;0,'Koreksi (p)'!X16,0),""),"")</f>
        <v/>
      </c>
      <c r="AC17" s="160">
        <f>IF($C17=$C$61,IF(LEN($B17)&gt;0,IF('Koreksi (p)'!X16&gt;0,'Koreksi (p)'!X16,0),""),"")</f>
        <v>0</v>
      </c>
      <c r="AD17" s="161" t="str">
        <f>IF($C17=$C$60,IF(LEN($B17)&gt;0,IF('Koreksi (p)'!Y16&gt;0,'Koreksi (p)'!Y16,0),""),"")</f>
        <v/>
      </c>
      <c r="AE17" s="160">
        <f>IF($C17=$C$61,IF(LEN($B17)&gt;0,IF('Koreksi (p)'!Y16&gt;0,'Koreksi (p)'!Y16,0),""),"")</f>
        <v>0</v>
      </c>
      <c r="AF17" s="161" t="str">
        <f>IF($C17=$C$60,IF(LEN($B17)&gt;0,IF('Koreksi (p)'!Z16&gt;0,'Koreksi (p)'!Z16,0),""),"")</f>
        <v/>
      </c>
      <c r="AG17" s="160">
        <f>IF($C17=$C$61,IF(LEN($B17)&gt;0,IF('Koreksi (p)'!Z16&gt;0,'Koreksi (p)'!Z16,0),""),"")</f>
        <v>0</v>
      </c>
      <c r="AH17" s="161" t="str">
        <f>IF($C17=$C$60,IF(LEN($B17)&gt;0,IF('Koreksi (p)'!AA16&gt;0,'Koreksi (p)'!AA16,0),""),"")</f>
        <v/>
      </c>
      <c r="AI17" s="160">
        <f>IF($C17=$C$61,IF(LEN($B17)&gt;0,IF('Koreksi (p)'!AA16&gt;0,'Koreksi (p)'!AA16,0),""),"")</f>
        <v>0</v>
      </c>
      <c r="AJ17" s="161" t="str">
        <f>IF($C17=$C$60,IF(LEN($B17)&gt;0,IF('Koreksi (p)'!AB16&gt;0,'Koreksi (p)'!AB16,0),""),"")</f>
        <v/>
      </c>
      <c r="AK17" s="160">
        <f>IF($C17=$C$61,IF(LEN($B17)&gt;0,IF('Koreksi (p)'!AB16&gt;0,'Koreksi (p)'!AB16,0),""),"")</f>
        <v>0</v>
      </c>
      <c r="AL17" s="161" t="str">
        <f>IF($C17=$C$60,IF(LEN($B17)&gt;0,IF('Koreksi (p)'!AC16&gt;0,'Koreksi (p)'!AC16,0),""),"")</f>
        <v/>
      </c>
      <c r="AM17" s="160">
        <f>IF($C17=$C$61,IF(LEN($B17)&gt;0,IF('Koreksi (p)'!AC16&gt;0,'Koreksi (p)'!AC16,0),""),"")</f>
        <v>0</v>
      </c>
      <c r="AN17" s="161" t="str">
        <f>IF($C17=$C$60,IF(LEN($B17)&gt;0,IF('Koreksi (p)'!AD16&gt;0,'Koreksi (p)'!AD16,0),""),"")</f>
        <v/>
      </c>
      <c r="AO17" s="160">
        <f>IF($C17=$C$61,IF(LEN($B17)&gt;0,IF('Koreksi (p)'!AD16&gt;0,'Koreksi (p)'!AD16,0),""),"")</f>
        <v>0</v>
      </c>
      <c r="AP17" s="161" t="str">
        <f>IF($C17=$C$60,IF(LEN($B17)&gt;0,IF('Koreksi (p)'!AE16&gt;0,'Koreksi (p)'!AE16,0),""),"")</f>
        <v/>
      </c>
      <c r="AQ17" s="160">
        <f>IF($C17=$C$61,IF(LEN($B17)&gt;0,IF('Koreksi (p)'!AE16&gt;0,'Koreksi (p)'!AE16,0),""),"")</f>
        <v>0</v>
      </c>
      <c r="AR17" s="161" t="str">
        <f>IF($C17=$C$60,IF(LEN($B17)&gt;0,IF('Koreksi (p)'!AF16&gt;0,'Koreksi (p)'!AF16,0),""),"")</f>
        <v/>
      </c>
      <c r="AS17" s="160">
        <f>IF($C17=$C$61,IF(LEN($B17)&gt;0,IF('Koreksi (p)'!AF16&gt;0,'Koreksi (p)'!AF16,0),""),"")</f>
        <v>0</v>
      </c>
      <c r="AT17" s="161" t="str">
        <f>IF($C17=$C$60,IF(LEN($B17)&gt;0,IF('Koreksi (p)'!AG16&gt;0,'Koreksi (p)'!AG16,0),""),"")</f>
        <v/>
      </c>
      <c r="AU17" s="160">
        <f>IF($C17=$C$61,IF(LEN($B17)&gt;0,IF('Koreksi (p)'!AG16&gt;0,'Koreksi (p)'!AG16,0),""),"")</f>
        <v>0</v>
      </c>
      <c r="AV17" s="161" t="str">
        <f>IF($C17=$C$60,IF(LEN($B17)&gt;0,IF('Koreksi (p)'!AH16&gt;0,'Koreksi (p)'!AH16,0),""),"")</f>
        <v/>
      </c>
      <c r="AW17" s="160">
        <f>IF($C17=$C$61,IF(LEN($B17)&gt;0,IF('Koreksi (p)'!AH16&gt;0,'Koreksi (p)'!AH16,0),""),"")</f>
        <v>0</v>
      </c>
      <c r="AX17" s="161" t="str">
        <f>IF($C17=$C$60,IF(LEN($B17)&gt;0,IF('Koreksi (p)'!AI16&gt;0,'Koreksi (p)'!AI16,0),""),"")</f>
        <v/>
      </c>
      <c r="AY17" s="160">
        <f>IF($C17=$C$61,IF(LEN($B17)&gt;0,IF('Koreksi (p)'!AI16&gt;0,'Koreksi (p)'!AI16,0),""),"")</f>
        <v>0</v>
      </c>
      <c r="AZ17" s="161" t="str">
        <f>IF($C17=$C$60,IF(LEN($B17)&gt;0,IF('Koreksi (p)'!AJ16&gt;0,'Koreksi (p)'!AJ16,0),""),"")</f>
        <v/>
      </c>
      <c r="BA17" s="160">
        <f>IF($C17=$C$61,IF(LEN($B17)&gt;0,IF('Koreksi (p)'!AJ16&gt;0,'Koreksi (p)'!AJ16,0),""),"")</f>
        <v>0</v>
      </c>
      <c r="BB17" s="161" t="str">
        <f>IF($C17=$C$60,IF(LEN($B17)&gt;0,IF('Koreksi (p)'!AK16&gt;0,'Koreksi (p)'!AK16,0),""),"")</f>
        <v/>
      </c>
      <c r="BC17" s="160">
        <f>IF($C17=$C$61,IF(LEN($B17)&gt;0,IF('Koreksi (p)'!AK16&gt;0,'Koreksi (p)'!AK16,0),""),"")</f>
        <v>0</v>
      </c>
      <c r="BD17" s="161" t="str">
        <f>IF($C17=$C$60,IF(LEN($B17)&gt;0,IF('Koreksi (p)'!AL16&gt;0,'Koreksi (p)'!AL16,0),""),"")</f>
        <v/>
      </c>
      <c r="BE17" s="160">
        <f>IF($C17=$C$61,IF(LEN($B17)&gt;0,IF('Koreksi (p)'!AL16&gt;0,'Koreksi (p)'!AL16,0),""),"")</f>
        <v>0</v>
      </c>
      <c r="BF17" s="161" t="str">
        <f>IF($C17=$C$60,IF(LEN($B17)&gt;0,IF('Koreksi (p)'!AM16&gt;0,'Koreksi (p)'!AM16,0),""),"")</f>
        <v/>
      </c>
      <c r="BG17" s="160">
        <f>IF($C17=$C$61,IF(LEN($B17)&gt;0,IF('Koreksi (p)'!AM16&gt;0,'Koreksi (p)'!AM16,0),""),"")</f>
        <v>0</v>
      </c>
      <c r="BH17" s="161" t="str">
        <f>IF($C17=$C$60,IF(LEN($B17)&gt;0,IF('Koreksi (p)'!AN16&gt;0,'Koreksi (p)'!AN16,0),""),"")</f>
        <v/>
      </c>
      <c r="BI17" s="160">
        <f>IF($C17=$C$61,IF(LEN($B17)&gt;0,IF('Koreksi (p)'!AN16&gt;0,'Koreksi (p)'!AN16,0),""),"")</f>
        <v>0</v>
      </c>
      <c r="BJ17" s="161" t="str">
        <f>IF($C17=$C$60,IF(LEN($B17)&gt;0,IF('Koreksi (p)'!AO16&gt;0,'Koreksi (p)'!AO16,0),""),"")</f>
        <v/>
      </c>
      <c r="BK17" s="160">
        <f>IF($C17=$C$61,IF(LEN($B17)&gt;0,IF('Koreksi (p)'!AO16&gt;0,'Koreksi (p)'!AO16,0),""),"")</f>
        <v>0</v>
      </c>
      <c r="BL17" s="161" t="str">
        <f>IF($C17=$C$60,IF(LEN($B17)&gt;0,IF('Koreksi (p)'!AP16&gt;0,'Koreksi (p)'!AP16,0),""),"")</f>
        <v/>
      </c>
      <c r="BM17" s="160">
        <f>IF($C17=$C$61,IF(LEN($B17)&gt;0,IF('Koreksi (p)'!AP16&gt;0,'Koreksi (p)'!AP16,0),""),"")</f>
        <v>0</v>
      </c>
      <c r="BN17" s="161" t="str">
        <f>IF($C17=$C$60,IF(LEN($B17)&gt;0,IF('Koreksi (p)'!AQ16&gt;0,'Koreksi (p)'!AQ16,0),""),"")</f>
        <v/>
      </c>
      <c r="BO17" s="160">
        <f>IF($C17=$C$61,IF(LEN($B17)&gt;0,IF('Koreksi (p)'!AQ16&gt;0,'Koreksi (p)'!AQ16,0),""),"")</f>
        <v>0</v>
      </c>
      <c r="BP17" s="161" t="str">
        <f>IF($C17=$C$60,IF(LEN($B17)&gt;0,IF('Koreksi (p)'!AR16&gt;0,'Koreksi (p)'!AR16,0),""),"")</f>
        <v/>
      </c>
      <c r="BQ17" s="160">
        <f>IF($C17=$C$61,IF(LEN($B17)&gt;0,IF('Koreksi (p)'!AR16&gt;0,'Koreksi (p)'!AR16,0),""),"")</f>
        <v>0</v>
      </c>
      <c r="BR17" s="161" t="str">
        <f>IF($C17=$C$60,IF(LEN($B17)&gt;0,IF('Koreksi (p)'!AS16&gt;0,'Koreksi (p)'!AS16,0),""),"")</f>
        <v/>
      </c>
      <c r="BS17" s="160">
        <f>IF($C17=$C$61,IF(LEN($B17)&gt;0,IF('Koreksi (p)'!AS16&gt;0,'Koreksi (p)'!AS16,0),""),"")</f>
        <v>0</v>
      </c>
      <c r="BT17" s="161" t="str">
        <f>IF($C17=$C$60,IF(LEN($B17)&gt;0,IF('Koreksi (p)'!AT16&gt;0,'Koreksi (p)'!AT16,0),""),"")</f>
        <v/>
      </c>
      <c r="BU17" s="160">
        <f>IF($C17=$C$61,IF(LEN($B17)&gt;0,IF('Koreksi (p)'!AT16&gt;0,'Koreksi (p)'!AT16,0),""),"")</f>
        <v>0</v>
      </c>
      <c r="BV17" s="161" t="str">
        <f>IF($C17=$C$60,IF(LEN($B17)&gt;0,IF('Koreksi (p)'!AU16&gt;0,'Koreksi (p)'!AU16,0),""),"")</f>
        <v/>
      </c>
      <c r="BW17" s="160">
        <f>IF($C17=$C$61,IF(LEN($B17)&gt;0,IF('Koreksi (p)'!AU16&gt;0,'Koreksi (p)'!AU16,0),""),"")</f>
        <v>0</v>
      </c>
      <c r="BX17" s="161" t="str">
        <f>IF($C17=$C$60,IF(LEN($B17)&gt;0,IF('Koreksi (p)'!AV16&gt;0,'Koreksi (p)'!AV16,0),""),"")</f>
        <v/>
      </c>
      <c r="BY17" s="160">
        <f>IF($C17=$C$61,IF(LEN($B17)&gt;0,IF('Koreksi (p)'!AV16&gt;0,'Koreksi (p)'!AV16,0),""),"")</f>
        <v>0</v>
      </c>
      <c r="BZ17" s="161" t="str">
        <f>IF($C17=$C$60,IF(LEN($B17)&gt;0,IF('Koreksi (p)'!AW16&gt;0,'Koreksi (p)'!AW16,0),""),"")</f>
        <v/>
      </c>
      <c r="CA17" s="160">
        <f>IF($C17=$C$61,IF(LEN($B17)&gt;0,IF('Koreksi (p)'!AW16&gt;0,'Koreksi (p)'!AW16,0),""),"")</f>
        <v>0</v>
      </c>
      <c r="CB17" s="161" t="str">
        <f>IF($C17=$C$60,IF(LEN($B17)&gt;0,IF('Koreksi (p)'!AX16&gt;0,'Koreksi (p)'!AX16,0),""),"")</f>
        <v/>
      </c>
      <c r="CC17" s="160">
        <f>IF($C17=$C$61,IF(LEN($B17)&gt;0,IF('Koreksi (p)'!AX16&gt;0,'Koreksi (p)'!AX16,0),""),"")</f>
        <v>0</v>
      </c>
      <c r="CD17" s="161" t="str">
        <f>IF($C17=$C$60,IF(LEN($B17)&gt;0,IF('Koreksi (p)'!AY16&gt;0,'Koreksi (p)'!AY16,0),""),"")</f>
        <v/>
      </c>
      <c r="CE17" s="160">
        <f>IF($C17=$C$61,IF(LEN($B17)&gt;0,IF('Koreksi (p)'!AY16&gt;0,'Koreksi (p)'!AY16,0),""),"")</f>
        <v>0</v>
      </c>
      <c r="CF17" s="90">
        <f>IF(LEN(C17)&gt;0,'Koreksi (p)'!AZ16,"")</f>
        <v>6</v>
      </c>
      <c r="CG17" s="7">
        <f>'Koreksi (p)'!BA16</f>
        <v>60</v>
      </c>
      <c r="CH17" s="7">
        <f t="shared" si="0"/>
        <v>60</v>
      </c>
      <c r="CI17" s="4" t="str">
        <f t="shared" si="1"/>
        <v>-</v>
      </c>
      <c r="CJ17" s="98" t="str">
        <f t="shared" si="2"/>
        <v>X</v>
      </c>
    </row>
    <row r="18" spans="1:88" ht="11.25" customHeight="1" thickBot="1">
      <c r="A18" s="99">
        <v>5</v>
      </c>
      <c r="B18" s="130" t="str">
        <f>IF('Koreksi (p)'!B17&lt;&gt;"",'Koreksi (p)'!B17,"")</f>
        <v>DIBYO ADI SUFITROH</v>
      </c>
      <c r="C18" s="106" t="str">
        <f>IF(LEN('Koreksi (p)'!C17)&gt;0,'Koreksi (p)'!C17,"")</f>
        <v>b</v>
      </c>
      <c r="D18" s="135" t="str">
        <f>IF($C18=$C$60,IF(LEN($B18)&gt;0,IF('Koreksi (p)'!L17&gt;0,'Koreksi (p)'!L17,0),""),"")</f>
        <v/>
      </c>
      <c r="E18" s="132">
        <f>IF($C18=$C$61,IF(LEN($B18)&gt;0,IF('Koreksi (p)'!L17&gt;0,'Koreksi (p)'!L17,0),""),"")</f>
        <v>1</v>
      </c>
      <c r="F18" s="135" t="str">
        <f>IF($C18=$C$60,IF(LEN($B18)&gt;0,IF('Koreksi (p)'!M17&gt;0,'Koreksi (p)'!M17,0),""),"")</f>
        <v/>
      </c>
      <c r="G18" s="132">
        <f>IF($C18=$C$61,IF(LEN($B18)&gt;0,IF('Koreksi (p)'!M17&gt;0,'Koreksi (p)'!M17,0),""),"")</f>
        <v>1</v>
      </c>
      <c r="H18" s="135" t="str">
        <f>IF($C18=$C$60,IF(LEN($B18)&gt;0,IF('Koreksi (p)'!N17
&gt;0,'Koreksi (p)'!N17,0),""),"")</f>
        <v/>
      </c>
      <c r="I18" s="132">
        <f>IF($C18=$C$61,IF(LEN($B18)&gt;0,IF('Koreksi (p)'!N17
&gt;0,'Koreksi (p)'!N17,0),""),"")</f>
        <v>1</v>
      </c>
      <c r="J18" s="135" t="str">
        <f>IF($C18=$C$60,IF(LEN($B18)&gt;0,IF('Koreksi (p)'!O17&gt;0,'Koreksi (p)'!O17,0),""),"")</f>
        <v/>
      </c>
      <c r="K18" s="162">
        <f>IF($C18=$C$61,IF(LEN($B18)&gt;0,IF('Koreksi (p)'!O17&gt;0,'Koreksi (p)'!O17,0),""),"")</f>
        <v>0</v>
      </c>
      <c r="L18" s="163" t="str">
        <f>IF($C18=$C$60,IF(LEN($B18)&gt;0,IF('Koreksi (p)'!P17&gt;0,'Koreksi (p)'!P17,0),""),"")</f>
        <v/>
      </c>
      <c r="M18" s="162">
        <f>IF($C18=$C$61,IF(LEN($B18)&gt;0,IF('Koreksi (p)'!P17&gt;0,'Koreksi (p)'!P17,0),""),"")</f>
        <v>0</v>
      </c>
      <c r="N18" s="163" t="str">
        <f>IF($C18=$C$60,IF(LEN($B18)&gt;0,IF('Koreksi (p)'!Q17&gt;0,'Koreksi (p)'!Q17,0),""),"")</f>
        <v/>
      </c>
      <c r="O18" s="162">
        <f>IF($C18=$C$61,IF(LEN($B18)&gt;0,IF('Koreksi (p)'!Q17&gt;0,'Koreksi (p)'!Q17,0),""),"")</f>
        <v>1</v>
      </c>
      <c r="P18" s="163" t="str">
        <f>IF($C18=$C$60,IF(LEN($B18)&gt;0,IF('Koreksi (p)'!R17&gt;0,'Koreksi (p)'!R17,0),""),"")</f>
        <v/>
      </c>
      <c r="Q18" s="162">
        <f>IF($C18=$C$61,IF(LEN($B18)&gt;0,IF('Koreksi (p)'!R17&gt;0,'Koreksi (p)'!R17,0),""),"")</f>
        <v>0</v>
      </c>
      <c r="R18" s="163" t="str">
        <f>IF($C18=$C$60,IF(LEN($B18)&gt;0,IF('Koreksi (p)'!S17&gt;0,'Koreksi (p)'!S17,0),""),"")</f>
        <v/>
      </c>
      <c r="S18" s="162">
        <f>IF($C18=$C$61,IF(LEN($B18)&gt;0,IF('Koreksi (p)'!S17&gt;0,'Koreksi (p)'!S17,0),""),"")</f>
        <v>1</v>
      </c>
      <c r="T18" s="163" t="str">
        <f>IF($C18=$C$60,IF(LEN($B18)&gt;0,IF('Koreksi (p)'!T17&gt;0,'Koreksi (p)'!T17,0),""),"")</f>
        <v/>
      </c>
      <c r="U18" s="162">
        <f>IF($C18=$C$61,IF(LEN($B18)&gt;0,IF('Koreksi (p)'!T17&gt;0,'Koreksi (p)'!T17,0),""),"")</f>
        <v>1</v>
      </c>
      <c r="V18" s="163" t="str">
        <f>IF($C18=$C$60,IF(LEN($B18)&gt;0,IF('Koreksi (p)'!U17&gt;0,'Koreksi (p)'!U17,0),""),"")</f>
        <v/>
      </c>
      <c r="W18" s="162">
        <f>IF($C18=$C$61,IF(LEN($B18)&gt;0,IF('Koreksi (p)'!U17&gt;0,'Koreksi (p)'!U17,0),""),"")</f>
        <v>1</v>
      </c>
      <c r="X18" s="163" t="str">
        <f>IF($C18=$C$60,IF(LEN($B18)&gt;0,IF('Koreksi (p)'!V17&gt;0,'Koreksi (p)'!V17,0),""),"")</f>
        <v/>
      </c>
      <c r="Y18" s="162">
        <f>IF($C18=$C$61,IF(LEN($B18)&gt;0,IF('Koreksi (p)'!V17&gt;0,'Koreksi (p)'!V17,0),""),"")</f>
        <v>0</v>
      </c>
      <c r="Z18" s="163" t="str">
        <f>IF($C18=$C$60,IF(LEN($B18)&gt;0,IF('Koreksi (p)'!W17&gt;0,'Koreksi (p)'!W17,0),""),"")</f>
        <v/>
      </c>
      <c r="AA18" s="162">
        <f>IF($C18=$C$61,IF(LEN($B18)&gt;0,IF('Koreksi (p)'!W17&gt;0,'Koreksi (p)'!W17,0),""),"")</f>
        <v>0</v>
      </c>
      <c r="AB18" s="163" t="str">
        <f>IF($C18=$C$60,IF(LEN($B18)&gt;0,IF('Koreksi (p)'!X17&gt;0,'Koreksi (p)'!X17,0),""),"")</f>
        <v/>
      </c>
      <c r="AC18" s="162">
        <f>IF($C18=$C$61,IF(LEN($B18)&gt;0,IF('Koreksi (p)'!X17&gt;0,'Koreksi (p)'!X17,0),""),"")</f>
        <v>0</v>
      </c>
      <c r="AD18" s="163" t="str">
        <f>IF($C18=$C$60,IF(LEN($B18)&gt;0,IF('Koreksi (p)'!Y17&gt;0,'Koreksi (p)'!Y17,0),""),"")</f>
        <v/>
      </c>
      <c r="AE18" s="162">
        <f>IF($C18=$C$61,IF(LEN($B18)&gt;0,IF('Koreksi (p)'!Y17&gt;0,'Koreksi (p)'!Y17,0),""),"")</f>
        <v>0</v>
      </c>
      <c r="AF18" s="163" t="str">
        <f>IF($C18=$C$60,IF(LEN($B18)&gt;0,IF('Koreksi (p)'!Z17&gt;0,'Koreksi (p)'!Z17,0),""),"")</f>
        <v/>
      </c>
      <c r="AG18" s="162">
        <f>IF($C18=$C$61,IF(LEN($B18)&gt;0,IF('Koreksi (p)'!Z17&gt;0,'Koreksi (p)'!Z17,0),""),"")</f>
        <v>0</v>
      </c>
      <c r="AH18" s="163" t="str">
        <f>IF($C18=$C$60,IF(LEN($B18)&gt;0,IF('Koreksi (p)'!AA17&gt;0,'Koreksi (p)'!AA17,0),""),"")</f>
        <v/>
      </c>
      <c r="AI18" s="162">
        <f>IF($C18=$C$61,IF(LEN($B18)&gt;0,IF('Koreksi (p)'!AA17&gt;0,'Koreksi (p)'!AA17,0),""),"")</f>
        <v>0</v>
      </c>
      <c r="AJ18" s="163" t="str">
        <f>IF($C18=$C$60,IF(LEN($B18)&gt;0,IF('Koreksi (p)'!AB17&gt;0,'Koreksi (p)'!AB17,0),""),"")</f>
        <v/>
      </c>
      <c r="AK18" s="162">
        <f>IF($C18=$C$61,IF(LEN($B18)&gt;0,IF('Koreksi (p)'!AB17&gt;0,'Koreksi (p)'!AB17,0),""),"")</f>
        <v>0</v>
      </c>
      <c r="AL18" s="163" t="str">
        <f>IF($C18=$C$60,IF(LEN($B18)&gt;0,IF('Koreksi (p)'!AC17&gt;0,'Koreksi (p)'!AC17,0),""),"")</f>
        <v/>
      </c>
      <c r="AM18" s="162">
        <f>IF($C18=$C$61,IF(LEN($B18)&gt;0,IF('Koreksi (p)'!AC17&gt;0,'Koreksi (p)'!AC17,0),""),"")</f>
        <v>0</v>
      </c>
      <c r="AN18" s="163" t="str">
        <f>IF($C18=$C$60,IF(LEN($B18)&gt;0,IF('Koreksi (p)'!AD17&gt;0,'Koreksi (p)'!AD17,0),""),"")</f>
        <v/>
      </c>
      <c r="AO18" s="162">
        <f>IF($C18=$C$61,IF(LEN($B18)&gt;0,IF('Koreksi (p)'!AD17&gt;0,'Koreksi (p)'!AD17,0),""),"")</f>
        <v>0</v>
      </c>
      <c r="AP18" s="163" t="str">
        <f>IF($C18=$C$60,IF(LEN($B18)&gt;0,IF('Koreksi (p)'!AE17&gt;0,'Koreksi (p)'!AE17,0),""),"")</f>
        <v/>
      </c>
      <c r="AQ18" s="162">
        <f>IF($C18=$C$61,IF(LEN($B18)&gt;0,IF('Koreksi (p)'!AE17&gt;0,'Koreksi (p)'!AE17,0),""),"")</f>
        <v>0</v>
      </c>
      <c r="AR18" s="163" t="str">
        <f>IF($C18=$C$60,IF(LEN($B18)&gt;0,IF('Koreksi (p)'!AF17&gt;0,'Koreksi (p)'!AF17,0),""),"")</f>
        <v/>
      </c>
      <c r="AS18" s="162">
        <f>IF($C18=$C$61,IF(LEN($B18)&gt;0,IF('Koreksi (p)'!AF17&gt;0,'Koreksi (p)'!AF17,0),""),"")</f>
        <v>0</v>
      </c>
      <c r="AT18" s="163" t="str">
        <f>IF($C18=$C$60,IF(LEN($B18)&gt;0,IF('Koreksi (p)'!AG17&gt;0,'Koreksi (p)'!AG17,0),""),"")</f>
        <v/>
      </c>
      <c r="AU18" s="162">
        <f>IF($C18=$C$61,IF(LEN($B18)&gt;0,IF('Koreksi (p)'!AG17&gt;0,'Koreksi (p)'!AG17,0),""),"")</f>
        <v>0</v>
      </c>
      <c r="AV18" s="163" t="str">
        <f>IF($C18=$C$60,IF(LEN($B18)&gt;0,IF('Koreksi (p)'!AH17&gt;0,'Koreksi (p)'!AH17,0),""),"")</f>
        <v/>
      </c>
      <c r="AW18" s="162">
        <f>IF($C18=$C$61,IF(LEN($B18)&gt;0,IF('Koreksi (p)'!AH17&gt;0,'Koreksi (p)'!AH17,0),""),"")</f>
        <v>0</v>
      </c>
      <c r="AX18" s="163" t="str">
        <f>IF($C18=$C$60,IF(LEN($B18)&gt;0,IF('Koreksi (p)'!AI17&gt;0,'Koreksi (p)'!AI17,0),""),"")</f>
        <v/>
      </c>
      <c r="AY18" s="162">
        <f>IF($C18=$C$61,IF(LEN($B18)&gt;0,IF('Koreksi (p)'!AI17&gt;0,'Koreksi (p)'!AI17,0),""),"")</f>
        <v>0</v>
      </c>
      <c r="AZ18" s="163" t="str">
        <f>IF($C18=$C$60,IF(LEN($B18)&gt;0,IF('Koreksi (p)'!AJ17&gt;0,'Koreksi (p)'!AJ17,0),""),"")</f>
        <v/>
      </c>
      <c r="BA18" s="162">
        <f>IF($C18=$C$61,IF(LEN($B18)&gt;0,IF('Koreksi (p)'!AJ17&gt;0,'Koreksi (p)'!AJ17,0),""),"")</f>
        <v>0</v>
      </c>
      <c r="BB18" s="163" t="str">
        <f>IF($C18=$C$60,IF(LEN($B18)&gt;0,IF('Koreksi (p)'!AK17&gt;0,'Koreksi (p)'!AK17,0),""),"")</f>
        <v/>
      </c>
      <c r="BC18" s="162">
        <f>IF($C18=$C$61,IF(LEN($B18)&gt;0,IF('Koreksi (p)'!AK17&gt;0,'Koreksi (p)'!AK17,0),""),"")</f>
        <v>0</v>
      </c>
      <c r="BD18" s="163" t="str">
        <f>IF($C18=$C$60,IF(LEN($B18)&gt;0,IF('Koreksi (p)'!AL17&gt;0,'Koreksi (p)'!AL17,0),""),"")</f>
        <v/>
      </c>
      <c r="BE18" s="162">
        <f>IF($C18=$C$61,IF(LEN($B18)&gt;0,IF('Koreksi (p)'!AL17&gt;0,'Koreksi (p)'!AL17,0),""),"")</f>
        <v>0</v>
      </c>
      <c r="BF18" s="163" t="str">
        <f>IF($C18=$C$60,IF(LEN($B18)&gt;0,IF('Koreksi (p)'!AM17&gt;0,'Koreksi (p)'!AM17,0),""),"")</f>
        <v/>
      </c>
      <c r="BG18" s="162">
        <f>IF($C18=$C$61,IF(LEN($B18)&gt;0,IF('Koreksi (p)'!AM17&gt;0,'Koreksi (p)'!AM17,0),""),"")</f>
        <v>0</v>
      </c>
      <c r="BH18" s="163" t="str">
        <f>IF($C18=$C$60,IF(LEN($B18)&gt;0,IF('Koreksi (p)'!AN17&gt;0,'Koreksi (p)'!AN17,0),""),"")</f>
        <v/>
      </c>
      <c r="BI18" s="162">
        <f>IF($C18=$C$61,IF(LEN($B18)&gt;0,IF('Koreksi (p)'!AN17&gt;0,'Koreksi (p)'!AN17,0),""),"")</f>
        <v>0</v>
      </c>
      <c r="BJ18" s="163" t="str">
        <f>IF($C18=$C$60,IF(LEN($B18)&gt;0,IF('Koreksi (p)'!AO17&gt;0,'Koreksi (p)'!AO17,0),""),"")</f>
        <v/>
      </c>
      <c r="BK18" s="162">
        <f>IF($C18=$C$61,IF(LEN($B18)&gt;0,IF('Koreksi (p)'!AO17&gt;0,'Koreksi (p)'!AO17,0),""),"")</f>
        <v>0</v>
      </c>
      <c r="BL18" s="163" t="str">
        <f>IF($C18=$C$60,IF(LEN($B18)&gt;0,IF('Koreksi (p)'!AP17&gt;0,'Koreksi (p)'!AP17,0),""),"")</f>
        <v/>
      </c>
      <c r="BM18" s="162">
        <f>IF($C18=$C$61,IF(LEN($B18)&gt;0,IF('Koreksi (p)'!AP17&gt;0,'Koreksi (p)'!AP17,0),""),"")</f>
        <v>0</v>
      </c>
      <c r="BN18" s="163" t="str">
        <f>IF($C18=$C$60,IF(LEN($B18)&gt;0,IF('Koreksi (p)'!AQ17&gt;0,'Koreksi (p)'!AQ17,0),""),"")</f>
        <v/>
      </c>
      <c r="BO18" s="162">
        <f>IF($C18=$C$61,IF(LEN($B18)&gt;0,IF('Koreksi (p)'!AQ17&gt;0,'Koreksi (p)'!AQ17,0),""),"")</f>
        <v>0</v>
      </c>
      <c r="BP18" s="163" t="str">
        <f>IF($C18=$C$60,IF(LEN($B18)&gt;0,IF('Koreksi (p)'!AR17&gt;0,'Koreksi (p)'!AR17,0),""),"")</f>
        <v/>
      </c>
      <c r="BQ18" s="162">
        <f>IF($C18=$C$61,IF(LEN($B18)&gt;0,IF('Koreksi (p)'!AR17&gt;0,'Koreksi (p)'!AR17,0),""),"")</f>
        <v>0</v>
      </c>
      <c r="BR18" s="163" t="str">
        <f>IF($C18=$C$60,IF(LEN($B18)&gt;0,IF('Koreksi (p)'!AS17&gt;0,'Koreksi (p)'!AS17,0),""),"")</f>
        <v/>
      </c>
      <c r="BS18" s="162">
        <f>IF($C18=$C$61,IF(LEN($B18)&gt;0,IF('Koreksi (p)'!AS17&gt;0,'Koreksi (p)'!AS17,0),""),"")</f>
        <v>0</v>
      </c>
      <c r="BT18" s="163" t="str">
        <f>IF($C18=$C$60,IF(LEN($B18)&gt;0,IF('Koreksi (p)'!AT17&gt;0,'Koreksi (p)'!AT17,0),""),"")</f>
        <v/>
      </c>
      <c r="BU18" s="162">
        <f>IF($C18=$C$61,IF(LEN($B18)&gt;0,IF('Koreksi (p)'!AT17&gt;0,'Koreksi (p)'!AT17,0),""),"")</f>
        <v>0</v>
      </c>
      <c r="BV18" s="163" t="str">
        <f>IF($C18=$C$60,IF(LEN($B18)&gt;0,IF('Koreksi (p)'!AU17&gt;0,'Koreksi (p)'!AU17,0),""),"")</f>
        <v/>
      </c>
      <c r="BW18" s="162">
        <f>IF($C18=$C$61,IF(LEN($B18)&gt;0,IF('Koreksi (p)'!AU17&gt;0,'Koreksi (p)'!AU17,0),""),"")</f>
        <v>0</v>
      </c>
      <c r="BX18" s="163" t="str">
        <f>IF($C18=$C$60,IF(LEN($B18)&gt;0,IF('Koreksi (p)'!AV17&gt;0,'Koreksi (p)'!AV17,0),""),"")</f>
        <v/>
      </c>
      <c r="BY18" s="162">
        <f>IF($C18=$C$61,IF(LEN($B18)&gt;0,IF('Koreksi (p)'!AV17&gt;0,'Koreksi (p)'!AV17,0),""),"")</f>
        <v>0</v>
      </c>
      <c r="BZ18" s="163" t="str">
        <f>IF($C18=$C$60,IF(LEN($B18)&gt;0,IF('Koreksi (p)'!AW17&gt;0,'Koreksi (p)'!AW17,0),""),"")</f>
        <v/>
      </c>
      <c r="CA18" s="162">
        <f>IF($C18=$C$61,IF(LEN($B18)&gt;0,IF('Koreksi (p)'!AW17&gt;0,'Koreksi (p)'!AW17,0),""),"")</f>
        <v>0</v>
      </c>
      <c r="CB18" s="163" t="str">
        <f>IF($C18=$C$60,IF(LEN($B18)&gt;0,IF('Koreksi (p)'!AX17&gt;0,'Koreksi (p)'!AX17,0),""),"")</f>
        <v/>
      </c>
      <c r="CC18" s="162">
        <f>IF($C18=$C$61,IF(LEN($B18)&gt;0,IF('Koreksi (p)'!AX17&gt;0,'Koreksi (p)'!AX17,0),""),"")</f>
        <v>0</v>
      </c>
      <c r="CD18" s="163" t="str">
        <f>IF($C18=$C$60,IF(LEN($B18)&gt;0,IF('Koreksi (p)'!AY17&gt;0,'Koreksi (p)'!AY17,0),""),"")</f>
        <v/>
      </c>
      <c r="CE18" s="162">
        <f>IF($C18=$C$61,IF(LEN($B18)&gt;0,IF('Koreksi (p)'!AY17&gt;0,'Koreksi (p)'!AY17,0),""),"")</f>
        <v>0</v>
      </c>
      <c r="CF18" s="103">
        <f>IF(LEN(C18)&gt;0,'Koreksi (p)'!AZ17,"")</f>
        <v>7</v>
      </c>
      <c r="CG18" s="100">
        <f>'Koreksi (p)'!BA17</f>
        <v>70</v>
      </c>
      <c r="CH18" s="100">
        <f t="shared" si="0"/>
        <v>70</v>
      </c>
      <c r="CI18" s="95" t="str">
        <f t="shared" si="1"/>
        <v>V</v>
      </c>
      <c r="CJ18" s="96" t="str">
        <f t="shared" si="2"/>
        <v>-</v>
      </c>
    </row>
    <row r="19" spans="1:88" ht="11.25" customHeight="1">
      <c r="A19" s="101">
        <v>6</v>
      </c>
      <c r="B19" s="128" t="str">
        <f>IF('Koreksi (p)'!B18&lt;&gt;"",'Koreksi (p)'!B18,"")</f>
        <v>DIMAS TEGAR SAFAJAR</v>
      </c>
      <c r="C19" s="104" t="str">
        <f>IF(LEN('Koreksi (p)'!C18)&gt;0,'Koreksi (p)'!C18,"")</f>
        <v/>
      </c>
      <c r="D19" s="136" t="str">
        <f>IF($C19=$C$60,IF(LEN($B19)&gt;0,IF('Koreksi (p)'!L18&gt;0,'Koreksi (p)'!L18,0),""),"")</f>
        <v/>
      </c>
      <c r="E19" s="133" t="str">
        <f>IF($C19=$C$61,IF(LEN($B19)&gt;0,IF('Koreksi (p)'!L18&gt;0,'Koreksi (p)'!L18,0),""),"")</f>
        <v/>
      </c>
      <c r="F19" s="136" t="str">
        <f>IF($C19=$C$60,IF(LEN($B19)&gt;0,IF('Koreksi (p)'!M18&gt;0,'Koreksi (p)'!M18,0),""),"")</f>
        <v/>
      </c>
      <c r="G19" s="133" t="str">
        <f>IF($C19=$C$61,IF(LEN($B19)&gt;0,IF('Koreksi (p)'!M18&gt;0,'Koreksi (p)'!M18,0),""),"")</f>
        <v/>
      </c>
      <c r="H19" s="136" t="str">
        <f>IF($C19=$C$60,IF(LEN($B19)&gt;0,IF('Koreksi (p)'!N18
&gt;0,'Koreksi (p)'!N18,0),""),"")</f>
        <v/>
      </c>
      <c r="I19" s="133" t="str">
        <f>IF($C19=$C$61,IF(LEN($B19)&gt;0,IF('Koreksi (p)'!N18
&gt;0,'Koreksi (p)'!N18,0),""),"")</f>
        <v/>
      </c>
      <c r="J19" s="136" t="str">
        <f>IF($C19=$C$60,IF(LEN($B19)&gt;0,IF('Koreksi (p)'!O18&gt;0,'Koreksi (p)'!O18,0),""),"")</f>
        <v/>
      </c>
      <c r="K19" s="164" t="str">
        <f>IF($C19=$C$61,IF(LEN($B19)&gt;0,IF('Koreksi (p)'!O18&gt;0,'Koreksi (p)'!O18,0),""),"")</f>
        <v/>
      </c>
      <c r="L19" s="165" t="str">
        <f>IF($C19=$C$60,IF(LEN($B19)&gt;0,IF('Koreksi (p)'!P18&gt;0,'Koreksi (p)'!P18,0),""),"")</f>
        <v/>
      </c>
      <c r="M19" s="164" t="str">
        <f>IF($C19=$C$61,IF(LEN($B19)&gt;0,IF('Koreksi (p)'!P18&gt;0,'Koreksi (p)'!P18,0),""),"")</f>
        <v/>
      </c>
      <c r="N19" s="165" t="str">
        <f>IF($C19=$C$60,IF(LEN($B19)&gt;0,IF('Koreksi (p)'!Q18&gt;0,'Koreksi (p)'!Q18,0),""),"")</f>
        <v/>
      </c>
      <c r="O19" s="164" t="str">
        <f>IF($C19=$C$61,IF(LEN($B19)&gt;0,IF('Koreksi (p)'!Q18&gt;0,'Koreksi (p)'!Q18,0),""),"")</f>
        <v/>
      </c>
      <c r="P19" s="165" t="str">
        <f>IF($C19=$C$60,IF(LEN($B19)&gt;0,IF('Koreksi (p)'!R18&gt;0,'Koreksi (p)'!R18,0),""),"")</f>
        <v/>
      </c>
      <c r="Q19" s="164" t="str">
        <f>IF($C19=$C$61,IF(LEN($B19)&gt;0,IF('Koreksi (p)'!R18&gt;0,'Koreksi (p)'!R18,0),""),"")</f>
        <v/>
      </c>
      <c r="R19" s="165" t="str">
        <f>IF($C19=$C$60,IF(LEN($B19)&gt;0,IF('Koreksi (p)'!S18&gt;0,'Koreksi (p)'!S18,0),""),"")</f>
        <v/>
      </c>
      <c r="S19" s="164" t="str">
        <f>IF($C19=$C$61,IF(LEN($B19)&gt;0,IF('Koreksi (p)'!S18&gt;0,'Koreksi (p)'!S18,0),""),"")</f>
        <v/>
      </c>
      <c r="T19" s="165" t="str">
        <f>IF($C19=$C$60,IF(LEN($B19)&gt;0,IF('Koreksi (p)'!T18&gt;0,'Koreksi (p)'!T18,0),""),"")</f>
        <v/>
      </c>
      <c r="U19" s="164" t="str">
        <f>IF($C19=$C$61,IF(LEN($B19)&gt;0,IF('Koreksi (p)'!T18&gt;0,'Koreksi (p)'!T18,0),""),"")</f>
        <v/>
      </c>
      <c r="V19" s="165" t="str">
        <f>IF($C19=$C$60,IF(LEN($B19)&gt;0,IF('Koreksi (p)'!U18&gt;0,'Koreksi (p)'!U18,0),""),"")</f>
        <v/>
      </c>
      <c r="W19" s="164" t="str">
        <f>IF($C19=$C$61,IF(LEN($B19)&gt;0,IF('Koreksi (p)'!U18&gt;0,'Koreksi (p)'!U18,0),""),"")</f>
        <v/>
      </c>
      <c r="X19" s="165" t="str">
        <f>IF($C19=$C$60,IF(LEN($B19)&gt;0,IF('Koreksi (p)'!V18&gt;0,'Koreksi (p)'!V18,0),""),"")</f>
        <v/>
      </c>
      <c r="Y19" s="164" t="str">
        <f>IF($C19=$C$61,IF(LEN($B19)&gt;0,IF('Koreksi (p)'!V18&gt;0,'Koreksi (p)'!V18,0),""),"")</f>
        <v/>
      </c>
      <c r="Z19" s="165" t="str">
        <f>IF($C19=$C$60,IF(LEN($B19)&gt;0,IF('Koreksi (p)'!W18&gt;0,'Koreksi (p)'!W18,0),""),"")</f>
        <v/>
      </c>
      <c r="AA19" s="164" t="str">
        <f>IF($C19=$C$61,IF(LEN($B19)&gt;0,IF('Koreksi (p)'!W18&gt;0,'Koreksi (p)'!W18,0),""),"")</f>
        <v/>
      </c>
      <c r="AB19" s="165" t="str">
        <f>IF($C19=$C$60,IF(LEN($B19)&gt;0,IF('Koreksi (p)'!X18&gt;0,'Koreksi (p)'!X18,0),""),"")</f>
        <v/>
      </c>
      <c r="AC19" s="164" t="str">
        <f>IF($C19=$C$61,IF(LEN($B19)&gt;0,IF('Koreksi (p)'!X18&gt;0,'Koreksi (p)'!X18,0),""),"")</f>
        <v/>
      </c>
      <c r="AD19" s="165" t="str">
        <f>IF($C19=$C$60,IF(LEN($B19)&gt;0,IF('Koreksi (p)'!Y18&gt;0,'Koreksi (p)'!Y18,0),""),"")</f>
        <v/>
      </c>
      <c r="AE19" s="164" t="str">
        <f>IF($C19=$C$61,IF(LEN($B19)&gt;0,IF('Koreksi (p)'!Y18&gt;0,'Koreksi (p)'!Y18,0),""),"")</f>
        <v/>
      </c>
      <c r="AF19" s="165" t="str">
        <f>IF($C19=$C$60,IF(LEN($B19)&gt;0,IF('Koreksi (p)'!Z18&gt;0,'Koreksi (p)'!Z18,0),""),"")</f>
        <v/>
      </c>
      <c r="AG19" s="164" t="str">
        <f>IF($C19=$C$61,IF(LEN($B19)&gt;0,IF('Koreksi (p)'!Z18&gt;0,'Koreksi (p)'!Z18,0),""),"")</f>
        <v/>
      </c>
      <c r="AH19" s="165" t="str">
        <f>IF($C19=$C$60,IF(LEN($B19)&gt;0,IF('Koreksi (p)'!AA18&gt;0,'Koreksi (p)'!AA18,0),""),"")</f>
        <v/>
      </c>
      <c r="AI19" s="164" t="str">
        <f>IF($C19=$C$61,IF(LEN($B19)&gt;0,IF('Koreksi (p)'!AA18&gt;0,'Koreksi (p)'!AA18,0),""),"")</f>
        <v/>
      </c>
      <c r="AJ19" s="165" t="str">
        <f>IF($C19=$C$60,IF(LEN($B19)&gt;0,IF('Koreksi (p)'!AB18&gt;0,'Koreksi (p)'!AB18,0),""),"")</f>
        <v/>
      </c>
      <c r="AK19" s="164" t="str">
        <f>IF($C19=$C$61,IF(LEN($B19)&gt;0,IF('Koreksi (p)'!AB18&gt;0,'Koreksi (p)'!AB18,0),""),"")</f>
        <v/>
      </c>
      <c r="AL19" s="165" t="str">
        <f>IF($C19=$C$60,IF(LEN($B19)&gt;0,IF('Koreksi (p)'!AC18&gt;0,'Koreksi (p)'!AC18,0),""),"")</f>
        <v/>
      </c>
      <c r="AM19" s="164" t="str">
        <f>IF($C19=$C$61,IF(LEN($B19)&gt;0,IF('Koreksi (p)'!AC18&gt;0,'Koreksi (p)'!AC18,0),""),"")</f>
        <v/>
      </c>
      <c r="AN19" s="165" t="str">
        <f>IF($C19=$C$60,IF(LEN($B19)&gt;0,IF('Koreksi (p)'!AD18&gt;0,'Koreksi (p)'!AD18,0),""),"")</f>
        <v/>
      </c>
      <c r="AO19" s="164" t="str">
        <f>IF($C19=$C$61,IF(LEN($B19)&gt;0,IF('Koreksi (p)'!AD18&gt;0,'Koreksi (p)'!AD18,0),""),"")</f>
        <v/>
      </c>
      <c r="AP19" s="165" t="str">
        <f>IF($C19=$C$60,IF(LEN($B19)&gt;0,IF('Koreksi (p)'!AE18&gt;0,'Koreksi (p)'!AE18,0),""),"")</f>
        <v/>
      </c>
      <c r="AQ19" s="164" t="str">
        <f>IF($C19=$C$61,IF(LEN($B19)&gt;0,IF('Koreksi (p)'!AE18&gt;0,'Koreksi (p)'!AE18,0),""),"")</f>
        <v/>
      </c>
      <c r="AR19" s="165" t="str">
        <f>IF($C19=$C$60,IF(LEN($B19)&gt;0,IF('Koreksi (p)'!AF18&gt;0,'Koreksi (p)'!AF18,0),""),"")</f>
        <v/>
      </c>
      <c r="AS19" s="164" t="str">
        <f>IF($C19=$C$61,IF(LEN($B19)&gt;0,IF('Koreksi (p)'!AF18&gt;0,'Koreksi (p)'!AF18,0),""),"")</f>
        <v/>
      </c>
      <c r="AT19" s="165" t="str">
        <f>IF($C19=$C$60,IF(LEN($B19)&gt;0,IF('Koreksi (p)'!AG18&gt;0,'Koreksi (p)'!AG18,0),""),"")</f>
        <v/>
      </c>
      <c r="AU19" s="164" t="str">
        <f>IF($C19=$C$61,IF(LEN($B19)&gt;0,IF('Koreksi (p)'!AG18&gt;0,'Koreksi (p)'!AG18,0),""),"")</f>
        <v/>
      </c>
      <c r="AV19" s="165" t="str">
        <f>IF($C19=$C$60,IF(LEN($B19)&gt;0,IF('Koreksi (p)'!AH18&gt;0,'Koreksi (p)'!AH18,0),""),"")</f>
        <v/>
      </c>
      <c r="AW19" s="164" t="str">
        <f>IF($C19=$C$61,IF(LEN($B19)&gt;0,IF('Koreksi (p)'!AH18&gt;0,'Koreksi (p)'!AH18,0),""),"")</f>
        <v/>
      </c>
      <c r="AX19" s="165" t="str">
        <f>IF($C19=$C$60,IF(LEN($B19)&gt;0,IF('Koreksi (p)'!AI18&gt;0,'Koreksi (p)'!AI18,0),""),"")</f>
        <v/>
      </c>
      <c r="AY19" s="164" t="str">
        <f>IF($C19=$C$61,IF(LEN($B19)&gt;0,IF('Koreksi (p)'!AI18&gt;0,'Koreksi (p)'!AI18,0),""),"")</f>
        <v/>
      </c>
      <c r="AZ19" s="165" t="str">
        <f>IF($C19=$C$60,IF(LEN($B19)&gt;0,IF('Koreksi (p)'!AJ18&gt;0,'Koreksi (p)'!AJ18,0),""),"")</f>
        <v/>
      </c>
      <c r="BA19" s="164" t="str">
        <f>IF($C19=$C$61,IF(LEN($B19)&gt;0,IF('Koreksi (p)'!AJ18&gt;0,'Koreksi (p)'!AJ18,0),""),"")</f>
        <v/>
      </c>
      <c r="BB19" s="165" t="str">
        <f>IF($C19=$C$60,IF(LEN($B19)&gt;0,IF('Koreksi (p)'!AK18&gt;0,'Koreksi (p)'!AK18,0),""),"")</f>
        <v/>
      </c>
      <c r="BC19" s="164" t="str">
        <f>IF($C19=$C$61,IF(LEN($B19)&gt;0,IF('Koreksi (p)'!AK18&gt;0,'Koreksi (p)'!AK18,0),""),"")</f>
        <v/>
      </c>
      <c r="BD19" s="165" t="str">
        <f>IF($C19=$C$60,IF(LEN($B19)&gt;0,IF('Koreksi (p)'!AL18&gt;0,'Koreksi (p)'!AL18,0),""),"")</f>
        <v/>
      </c>
      <c r="BE19" s="164" t="str">
        <f>IF($C19=$C$61,IF(LEN($B19)&gt;0,IF('Koreksi (p)'!AL18&gt;0,'Koreksi (p)'!AL18,0),""),"")</f>
        <v/>
      </c>
      <c r="BF19" s="165" t="str">
        <f>IF($C19=$C$60,IF(LEN($B19)&gt;0,IF('Koreksi (p)'!AM18&gt;0,'Koreksi (p)'!AM18,0),""),"")</f>
        <v/>
      </c>
      <c r="BG19" s="164" t="str">
        <f>IF($C19=$C$61,IF(LEN($B19)&gt;0,IF('Koreksi (p)'!AM18&gt;0,'Koreksi (p)'!AM18,0),""),"")</f>
        <v/>
      </c>
      <c r="BH19" s="165" t="str">
        <f>IF($C19=$C$60,IF(LEN($B19)&gt;0,IF('Koreksi (p)'!AN18&gt;0,'Koreksi (p)'!AN18,0),""),"")</f>
        <v/>
      </c>
      <c r="BI19" s="164" t="str">
        <f>IF($C19=$C$61,IF(LEN($B19)&gt;0,IF('Koreksi (p)'!AN18&gt;0,'Koreksi (p)'!AN18,0),""),"")</f>
        <v/>
      </c>
      <c r="BJ19" s="165" t="str">
        <f>IF($C19=$C$60,IF(LEN($B19)&gt;0,IF('Koreksi (p)'!AO18&gt;0,'Koreksi (p)'!AO18,0),""),"")</f>
        <v/>
      </c>
      <c r="BK19" s="164" t="str">
        <f>IF($C19=$C$61,IF(LEN($B19)&gt;0,IF('Koreksi (p)'!AO18&gt;0,'Koreksi (p)'!AO18,0),""),"")</f>
        <v/>
      </c>
      <c r="BL19" s="165" t="str">
        <f>IF($C19=$C$60,IF(LEN($B19)&gt;0,IF('Koreksi (p)'!AP18&gt;0,'Koreksi (p)'!AP18,0),""),"")</f>
        <v/>
      </c>
      <c r="BM19" s="164" t="str">
        <f>IF($C19=$C$61,IF(LEN($B19)&gt;0,IF('Koreksi (p)'!AP18&gt;0,'Koreksi (p)'!AP18,0),""),"")</f>
        <v/>
      </c>
      <c r="BN19" s="165" t="str">
        <f>IF($C19=$C$60,IF(LEN($B19)&gt;0,IF('Koreksi (p)'!AQ18&gt;0,'Koreksi (p)'!AQ18,0),""),"")</f>
        <v/>
      </c>
      <c r="BO19" s="164" t="str">
        <f>IF($C19=$C$61,IF(LEN($B19)&gt;0,IF('Koreksi (p)'!AQ18&gt;0,'Koreksi (p)'!AQ18,0),""),"")</f>
        <v/>
      </c>
      <c r="BP19" s="165" t="str">
        <f>IF($C19=$C$60,IF(LEN($B19)&gt;0,IF('Koreksi (p)'!AR18&gt;0,'Koreksi (p)'!AR18,0),""),"")</f>
        <v/>
      </c>
      <c r="BQ19" s="164" t="str">
        <f>IF($C19=$C$61,IF(LEN($B19)&gt;0,IF('Koreksi (p)'!AR18&gt;0,'Koreksi (p)'!AR18,0),""),"")</f>
        <v/>
      </c>
      <c r="BR19" s="165" t="str">
        <f>IF($C19=$C$60,IF(LEN($B19)&gt;0,IF('Koreksi (p)'!AS18&gt;0,'Koreksi (p)'!AS18,0),""),"")</f>
        <v/>
      </c>
      <c r="BS19" s="164" t="str">
        <f>IF($C19=$C$61,IF(LEN($B19)&gt;0,IF('Koreksi (p)'!AS18&gt;0,'Koreksi (p)'!AS18,0),""),"")</f>
        <v/>
      </c>
      <c r="BT19" s="165" t="str">
        <f>IF($C19=$C$60,IF(LEN($B19)&gt;0,IF('Koreksi (p)'!AT18&gt;0,'Koreksi (p)'!AT18,0),""),"")</f>
        <v/>
      </c>
      <c r="BU19" s="164" t="str">
        <f>IF($C19=$C$61,IF(LEN($B19)&gt;0,IF('Koreksi (p)'!AT18&gt;0,'Koreksi (p)'!AT18,0),""),"")</f>
        <v/>
      </c>
      <c r="BV19" s="165" t="str">
        <f>IF($C19=$C$60,IF(LEN($B19)&gt;0,IF('Koreksi (p)'!AU18&gt;0,'Koreksi (p)'!AU18,0),""),"")</f>
        <v/>
      </c>
      <c r="BW19" s="164" t="str">
        <f>IF($C19=$C$61,IF(LEN($B19)&gt;0,IF('Koreksi (p)'!AU18&gt;0,'Koreksi (p)'!AU18,0),""),"")</f>
        <v/>
      </c>
      <c r="BX19" s="165" t="str">
        <f>IF($C19=$C$60,IF(LEN($B19)&gt;0,IF('Koreksi (p)'!AV18&gt;0,'Koreksi (p)'!AV18,0),""),"")</f>
        <v/>
      </c>
      <c r="BY19" s="164" t="str">
        <f>IF($C19=$C$61,IF(LEN($B19)&gt;0,IF('Koreksi (p)'!AV18&gt;0,'Koreksi (p)'!AV18,0),""),"")</f>
        <v/>
      </c>
      <c r="BZ19" s="165" t="str">
        <f>IF($C19=$C$60,IF(LEN($B19)&gt;0,IF('Koreksi (p)'!AW18&gt;0,'Koreksi (p)'!AW18,0),""),"")</f>
        <v/>
      </c>
      <c r="CA19" s="164" t="str">
        <f>IF($C19=$C$61,IF(LEN($B19)&gt;0,IF('Koreksi (p)'!AW18&gt;0,'Koreksi (p)'!AW18,0),""),"")</f>
        <v/>
      </c>
      <c r="CB19" s="165" t="str">
        <f>IF($C19=$C$60,IF(LEN($B19)&gt;0,IF('Koreksi (p)'!AX18&gt;0,'Koreksi (p)'!AX18,0),""),"")</f>
        <v/>
      </c>
      <c r="CC19" s="164" t="str">
        <f>IF($C19=$C$61,IF(LEN($B19)&gt;0,IF('Koreksi (p)'!AX18&gt;0,'Koreksi (p)'!AX18,0),""),"")</f>
        <v/>
      </c>
      <c r="CD19" s="165" t="str">
        <f>IF($C19=$C$60,IF(LEN($B19)&gt;0,IF('Koreksi (p)'!AY18&gt;0,'Koreksi (p)'!AY18,0),""),"")</f>
        <v/>
      </c>
      <c r="CE19" s="164" t="str">
        <f>IF($C19=$C$61,IF(LEN($B19)&gt;0,IF('Koreksi (p)'!AY18&gt;0,'Koreksi (p)'!AY18,0),""),"")</f>
        <v/>
      </c>
      <c r="CF19" s="46" t="str">
        <f>IF(LEN(C19)&gt;0,'Koreksi (p)'!AZ18,"")</f>
        <v/>
      </c>
      <c r="CG19" s="102" t="str">
        <f>'Koreksi (p)'!BA18</f>
        <v/>
      </c>
      <c r="CH19" s="102" t="str">
        <f t="shared" si="0"/>
        <v/>
      </c>
      <c r="CI19" s="93" t="str">
        <f t="shared" si="1"/>
        <v/>
      </c>
      <c r="CJ19" s="94" t="str">
        <f t="shared" si="2"/>
        <v/>
      </c>
    </row>
    <row r="20" spans="1:88" ht="11.25" customHeight="1">
      <c r="A20" s="97">
        <v>7</v>
      </c>
      <c r="B20" s="129" t="str">
        <f>IF('Koreksi (p)'!B19&lt;&gt;"",'Koreksi (p)'!B19,"")</f>
        <v>EKA PUTRI MARTINA</v>
      </c>
      <c r="C20" s="105" t="str">
        <f>IF(LEN('Koreksi (p)'!C19)&gt;0,'Koreksi (p)'!C19,"")</f>
        <v>a</v>
      </c>
      <c r="D20" s="134">
        <f>IF($C20=$C$60,IF(LEN($B20)&gt;0,IF('Koreksi (p)'!L19&gt;0,'Koreksi (p)'!L19,0),""),"")</f>
        <v>1</v>
      </c>
      <c r="E20" s="131" t="str">
        <f>IF($C20=$C$61,IF(LEN($B20)&gt;0,IF('Koreksi (p)'!L19&gt;0,'Koreksi (p)'!L19,0),""),"")</f>
        <v/>
      </c>
      <c r="F20" s="134">
        <f>IF($C20=$C$60,IF(LEN($B20)&gt;0,IF('Koreksi (p)'!M19&gt;0,'Koreksi (p)'!M19,0),""),"")</f>
        <v>1</v>
      </c>
      <c r="G20" s="131" t="str">
        <f>IF($C20=$C$61,IF(LEN($B20)&gt;0,IF('Koreksi (p)'!M19&gt;0,'Koreksi (p)'!M19,0),""),"")</f>
        <v/>
      </c>
      <c r="H20" s="134">
        <f>IF($C20=$C$60,IF(LEN($B20)&gt;0,IF('Koreksi (p)'!N19
&gt;0,'Koreksi (p)'!N19,0),""),"")</f>
        <v>1</v>
      </c>
      <c r="I20" s="131" t="str">
        <f>IF($C20=$C$61,IF(LEN($B20)&gt;0,IF('Koreksi (p)'!N19
&gt;0,'Koreksi (p)'!N19,0),""),"")</f>
        <v/>
      </c>
      <c r="J20" s="134">
        <f>IF($C20=$C$60,IF(LEN($B20)&gt;0,IF('Koreksi (p)'!O19&gt;0,'Koreksi (p)'!O19,0),""),"")</f>
        <v>0</v>
      </c>
      <c r="K20" s="160" t="str">
        <f>IF($C20=$C$61,IF(LEN($B20)&gt;0,IF('Koreksi (p)'!O19&gt;0,'Koreksi (p)'!O19,0),""),"")</f>
        <v/>
      </c>
      <c r="L20" s="161">
        <f>IF($C20=$C$60,IF(LEN($B20)&gt;0,IF('Koreksi (p)'!P19&gt;0,'Koreksi (p)'!P19,0),""),"")</f>
        <v>1</v>
      </c>
      <c r="M20" s="160" t="str">
        <f>IF($C20=$C$61,IF(LEN($B20)&gt;0,IF('Koreksi (p)'!P19&gt;0,'Koreksi (p)'!P19,0),""),"")</f>
        <v/>
      </c>
      <c r="N20" s="161">
        <f>IF($C20=$C$60,IF(LEN($B20)&gt;0,IF('Koreksi (p)'!Q19&gt;0,'Koreksi (p)'!Q19,0),""),"")</f>
        <v>0</v>
      </c>
      <c r="O20" s="160" t="str">
        <f>IF($C20=$C$61,IF(LEN($B20)&gt;0,IF('Koreksi (p)'!Q19&gt;0,'Koreksi (p)'!Q19,0),""),"")</f>
        <v/>
      </c>
      <c r="P20" s="161">
        <f>IF($C20=$C$60,IF(LEN($B20)&gt;0,IF('Koreksi (p)'!R19&gt;0,'Koreksi (p)'!R19,0),""),"")</f>
        <v>0</v>
      </c>
      <c r="Q20" s="160" t="str">
        <f>IF($C20=$C$61,IF(LEN($B20)&gt;0,IF('Koreksi (p)'!R19&gt;0,'Koreksi (p)'!R19,0),""),"")</f>
        <v/>
      </c>
      <c r="R20" s="161">
        <f>IF($C20=$C$60,IF(LEN($B20)&gt;0,IF('Koreksi (p)'!S19&gt;0,'Koreksi (p)'!S19,0),""),"")</f>
        <v>0</v>
      </c>
      <c r="S20" s="160" t="str">
        <f>IF($C20=$C$61,IF(LEN($B20)&gt;0,IF('Koreksi (p)'!S19&gt;0,'Koreksi (p)'!S19,0),""),"")</f>
        <v/>
      </c>
      <c r="T20" s="161">
        <f>IF($C20=$C$60,IF(LEN($B20)&gt;0,IF('Koreksi (p)'!T19&gt;0,'Koreksi (p)'!T19,0),""),"")</f>
        <v>0</v>
      </c>
      <c r="U20" s="160" t="str">
        <f>IF($C20=$C$61,IF(LEN($B20)&gt;0,IF('Koreksi (p)'!T19&gt;0,'Koreksi (p)'!T19,0),""),"")</f>
        <v/>
      </c>
      <c r="V20" s="161">
        <f>IF($C20=$C$60,IF(LEN($B20)&gt;0,IF('Koreksi (p)'!U19&gt;0,'Koreksi (p)'!U19,0),""),"")</f>
        <v>0</v>
      </c>
      <c r="W20" s="160" t="str">
        <f>IF($C20=$C$61,IF(LEN($B20)&gt;0,IF('Koreksi (p)'!U19&gt;0,'Koreksi (p)'!U19,0),""),"")</f>
        <v/>
      </c>
      <c r="X20" s="161">
        <f>IF($C20=$C$60,IF(LEN($B20)&gt;0,IF('Koreksi (p)'!V19&gt;0,'Koreksi (p)'!V19,0),""),"")</f>
        <v>0</v>
      </c>
      <c r="Y20" s="160" t="str">
        <f>IF($C20=$C$61,IF(LEN($B20)&gt;0,IF('Koreksi (p)'!V19&gt;0,'Koreksi (p)'!V19,0),""),"")</f>
        <v/>
      </c>
      <c r="Z20" s="161">
        <f>IF($C20=$C$60,IF(LEN($B20)&gt;0,IF('Koreksi (p)'!W19&gt;0,'Koreksi (p)'!W19,0),""),"")</f>
        <v>0</v>
      </c>
      <c r="AA20" s="160" t="str">
        <f>IF($C20=$C$61,IF(LEN($B20)&gt;0,IF('Koreksi (p)'!W19&gt;0,'Koreksi (p)'!W19,0),""),"")</f>
        <v/>
      </c>
      <c r="AB20" s="161">
        <f>IF($C20=$C$60,IF(LEN($B20)&gt;0,IF('Koreksi (p)'!X19&gt;0,'Koreksi (p)'!X19,0),""),"")</f>
        <v>0</v>
      </c>
      <c r="AC20" s="160" t="str">
        <f>IF($C20=$C$61,IF(LEN($B20)&gt;0,IF('Koreksi (p)'!X19&gt;0,'Koreksi (p)'!X19,0),""),"")</f>
        <v/>
      </c>
      <c r="AD20" s="161">
        <f>IF($C20=$C$60,IF(LEN($B20)&gt;0,IF('Koreksi (p)'!Y19&gt;0,'Koreksi (p)'!Y19,0),""),"")</f>
        <v>0</v>
      </c>
      <c r="AE20" s="160" t="str">
        <f>IF($C20=$C$61,IF(LEN($B20)&gt;0,IF('Koreksi (p)'!Y19&gt;0,'Koreksi (p)'!Y19,0),""),"")</f>
        <v/>
      </c>
      <c r="AF20" s="161">
        <f>IF($C20=$C$60,IF(LEN($B20)&gt;0,IF('Koreksi (p)'!Z19&gt;0,'Koreksi (p)'!Z19,0),""),"")</f>
        <v>0</v>
      </c>
      <c r="AG20" s="160" t="str">
        <f>IF($C20=$C$61,IF(LEN($B20)&gt;0,IF('Koreksi (p)'!Z19&gt;0,'Koreksi (p)'!Z19,0),""),"")</f>
        <v/>
      </c>
      <c r="AH20" s="161">
        <f>IF($C20=$C$60,IF(LEN($B20)&gt;0,IF('Koreksi (p)'!AA19&gt;0,'Koreksi (p)'!AA19,0),""),"")</f>
        <v>0</v>
      </c>
      <c r="AI20" s="160" t="str">
        <f>IF($C20=$C$61,IF(LEN($B20)&gt;0,IF('Koreksi (p)'!AA19&gt;0,'Koreksi (p)'!AA19,0),""),"")</f>
        <v/>
      </c>
      <c r="AJ20" s="161">
        <f>IF($C20=$C$60,IF(LEN($B20)&gt;0,IF('Koreksi (p)'!AB19&gt;0,'Koreksi (p)'!AB19,0),""),"")</f>
        <v>0</v>
      </c>
      <c r="AK20" s="160" t="str">
        <f>IF($C20=$C$61,IF(LEN($B20)&gt;0,IF('Koreksi (p)'!AB19&gt;0,'Koreksi (p)'!AB19,0),""),"")</f>
        <v/>
      </c>
      <c r="AL20" s="161">
        <f>IF($C20=$C$60,IF(LEN($B20)&gt;0,IF('Koreksi (p)'!AC19&gt;0,'Koreksi (p)'!AC19,0),""),"")</f>
        <v>0</v>
      </c>
      <c r="AM20" s="160" t="str">
        <f>IF($C20=$C$61,IF(LEN($B20)&gt;0,IF('Koreksi (p)'!AC19&gt;0,'Koreksi (p)'!AC19,0),""),"")</f>
        <v/>
      </c>
      <c r="AN20" s="161">
        <f>IF($C20=$C$60,IF(LEN($B20)&gt;0,IF('Koreksi (p)'!AD19&gt;0,'Koreksi (p)'!AD19,0),""),"")</f>
        <v>0</v>
      </c>
      <c r="AO20" s="160" t="str">
        <f>IF($C20=$C$61,IF(LEN($B20)&gt;0,IF('Koreksi (p)'!AD19&gt;0,'Koreksi (p)'!AD19,0),""),"")</f>
        <v/>
      </c>
      <c r="AP20" s="161">
        <f>IF($C20=$C$60,IF(LEN($B20)&gt;0,IF('Koreksi (p)'!AE19&gt;0,'Koreksi (p)'!AE19,0),""),"")</f>
        <v>0</v>
      </c>
      <c r="AQ20" s="160" t="str">
        <f>IF($C20=$C$61,IF(LEN($B20)&gt;0,IF('Koreksi (p)'!AE19&gt;0,'Koreksi (p)'!AE19,0),""),"")</f>
        <v/>
      </c>
      <c r="AR20" s="161">
        <f>IF($C20=$C$60,IF(LEN($B20)&gt;0,IF('Koreksi (p)'!AF19&gt;0,'Koreksi (p)'!AF19,0),""),"")</f>
        <v>0</v>
      </c>
      <c r="AS20" s="160" t="str">
        <f>IF($C20=$C$61,IF(LEN($B20)&gt;0,IF('Koreksi (p)'!AF19&gt;0,'Koreksi (p)'!AF19,0),""),"")</f>
        <v/>
      </c>
      <c r="AT20" s="161">
        <f>IF($C20=$C$60,IF(LEN($B20)&gt;0,IF('Koreksi (p)'!AG19&gt;0,'Koreksi (p)'!AG19,0),""),"")</f>
        <v>0</v>
      </c>
      <c r="AU20" s="160" t="str">
        <f>IF($C20=$C$61,IF(LEN($B20)&gt;0,IF('Koreksi (p)'!AG19&gt;0,'Koreksi (p)'!AG19,0),""),"")</f>
        <v/>
      </c>
      <c r="AV20" s="161">
        <f>IF($C20=$C$60,IF(LEN($B20)&gt;0,IF('Koreksi (p)'!AH19&gt;0,'Koreksi (p)'!AH19,0),""),"")</f>
        <v>0</v>
      </c>
      <c r="AW20" s="160" t="str">
        <f>IF($C20=$C$61,IF(LEN($B20)&gt;0,IF('Koreksi (p)'!AH19&gt;0,'Koreksi (p)'!AH19,0),""),"")</f>
        <v/>
      </c>
      <c r="AX20" s="161">
        <f>IF($C20=$C$60,IF(LEN($B20)&gt;0,IF('Koreksi (p)'!AI19&gt;0,'Koreksi (p)'!AI19,0),""),"")</f>
        <v>0</v>
      </c>
      <c r="AY20" s="160" t="str">
        <f>IF($C20=$C$61,IF(LEN($B20)&gt;0,IF('Koreksi (p)'!AI19&gt;0,'Koreksi (p)'!AI19,0),""),"")</f>
        <v/>
      </c>
      <c r="AZ20" s="161">
        <f>IF($C20=$C$60,IF(LEN($B20)&gt;0,IF('Koreksi (p)'!AJ19&gt;0,'Koreksi (p)'!AJ19,0),""),"")</f>
        <v>0</v>
      </c>
      <c r="BA20" s="160" t="str">
        <f>IF($C20=$C$61,IF(LEN($B20)&gt;0,IF('Koreksi (p)'!AJ19&gt;0,'Koreksi (p)'!AJ19,0),""),"")</f>
        <v/>
      </c>
      <c r="BB20" s="161">
        <f>IF($C20=$C$60,IF(LEN($B20)&gt;0,IF('Koreksi (p)'!AK19&gt;0,'Koreksi (p)'!AK19,0),""),"")</f>
        <v>0</v>
      </c>
      <c r="BC20" s="160" t="str">
        <f>IF($C20=$C$61,IF(LEN($B20)&gt;0,IF('Koreksi (p)'!AK19&gt;0,'Koreksi (p)'!AK19,0),""),"")</f>
        <v/>
      </c>
      <c r="BD20" s="161">
        <f>IF($C20=$C$60,IF(LEN($B20)&gt;0,IF('Koreksi (p)'!AL19&gt;0,'Koreksi (p)'!AL19,0),""),"")</f>
        <v>0</v>
      </c>
      <c r="BE20" s="160" t="str">
        <f>IF($C20=$C$61,IF(LEN($B20)&gt;0,IF('Koreksi (p)'!AL19&gt;0,'Koreksi (p)'!AL19,0),""),"")</f>
        <v/>
      </c>
      <c r="BF20" s="161">
        <f>IF($C20=$C$60,IF(LEN($B20)&gt;0,IF('Koreksi (p)'!AM19&gt;0,'Koreksi (p)'!AM19,0),""),"")</f>
        <v>0</v>
      </c>
      <c r="BG20" s="160" t="str">
        <f>IF($C20=$C$61,IF(LEN($B20)&gt;0,IF('Koreksi (p)'!AM19&gt;0,'Koreksi (p)'!AM19,0),""),"")</f>
        <v/>
      </c>
      <c r="BH20" s="161">
        <f>IF($C20=$C$60,IF(LEN($B20)&gt;0,IF('Koreksi (p)'!AN19&gt;0,'Koreksi (p)'!AN19,0),""),"")</f>
        <v>0</v>
      </c>
      <c r="BI20" s="160" t="str">
        <f>IF($C20=$C$61,IF(LEN($B20)&gt;0,IF('Koreksi (p)'!AN19&gt;0,'Koreksi (p)'!AN19,0),""),"")</f>
        <v/>
      </c>
      <c r="BJ20" s="161">
        <f>IF($C20=$C$60,IF(LEN($B20)&gt;0,IF('Koreksi (p)'!AO19&gt;0,'Koreksi (p)'!AO19,0),""),"")</f>
        <v>0</v>
      </c>
      <c r="BK20" s="160" t="str">
        <f>IF($C20=$C$61,IF(LEN($B20)&gt;0,IF('Koreksi (p)'!AO19&gt;0,'Koreksi (p)'!AO19,0),""),"")</f>
        <v/>
      </c>
      <c r="BL20" s="161">
        <f>IF($C20=$C$60,IF(LEN($B20)&gt;0,IF('Koreksi (p)'!AP19&gt;0,'Koreksi (p)'!AP19,0),""),"")</f>
        <v>0</v>
      </c>
      <c r="BM20" s="160" t="str">
        <f>IF($C20=$C$61,IF(LEN($B20)&gt;0,IF('Koreksi (p)'!AP19&gt;0,'Koreksi (p)'!AP19,0),""),"")</f>
        <v/>
      </c>
      <c r="BN20" s="161">
        <f>IF($C20=$C$60,IF(LEN($B20)&gt;0,IF('Koreksi (p)'!AQ19&gt;0,'Koreksi (p)'!AQ19,0),""),"")</f>
        <v>0</v>
      </c>
      <c r="BO20" s="160" t="str">
        <f>IF($C20=$C$61,IF(LEN($B20)&gt;0,IF('Koreksi (p)'!AQ19&gt;0,'Koreksi (p)'!AQ19,0),""),"")</f>
        <v/>
      </c>
      <c r="BP20" s="161">
        <f>IF($C20=$C$60,IF(LEN($B20)&gt;0,IF('Koreksi (p)'!AR19&gt;0,'Koreksi (p)'!AR19,0),""),"")</f>
        <v>0</v>
      </c>
      <c r="BQ20" s="160" t="str">
        <f>IF($C20=$C$61,IF(LEN($B20)&gt;0,IF('Koreksi (p)'!AR19&gt;0,'Koreksi (p)'!AR19,0),""),"")</f>
        <v/>
      </c>
      <c r="BR20" s="161">
        <f>IF($C20=$C$60,IF(LEN($B20)&gt;0,IF('Koreksi (p)'!AS19&gt;0,'Koreksi (p)'!AS19,0),""),"")</f>
        <v>0</v>
      </c>
      <c r="BS20" s="160" t="str">
        <f>IF($C20=$C$61,IF(LEN($B20)&gt;0,IF('Koreksi (p)'!AS19&gt;0,'Koreksi (p)'!AS19,0),""),"")</f>
        <v/>
      </c>
      <c r="BT20" s="161">
        <f>IF($C20=$C$60,IF(LEN($B20)&gt;0,IF('Koreksi (p)'!AT19&gt;0,'Koreksi (p)'!AT19,0),""),"")</f>
        <v>0</v>
      </c>
      <c r="BU20" s="160" t="str">
        <f>IF($C20=$C$61,IF(LEN($B20)&gt;0,IF('Koreksi (p)'!AT19&gt;0,'Koreksi (p)'!AT19,0),""),"")</f>
        <v/>
      </c>
      <c r="BV20" s="161">
        <f>IF($C20=$C$60,IF(LEN($B20)&gt;0,IF('Koreksi (p)'!AU19&gt;0,'Koreksi (p)'!AU19,0),""),"")</f>
        <v>0</v>
      </c>
      <c r="BW20" s="160" t="str">
        <f>IF($C20=$C$61,IF(LEN($B20)&gt;0,IF('Koreksi (p)'!AU19&gt;0,'Koreksi (p)'!AU19,0),""),"")</f>
        <v/>
      </c>
      <c r="BX20" s="161">
        <f>IF($C20=$C$60,IF(LEN($B20)&gt;0,IF('Koreksi (p)'!AV19&gt;0,'Koreksi (p)'!AV19,0),""),"")</f>
        <v>0</v>
      </c>
      <c r="BY20" s="160" t="str">
        <f>IF($C20=$C$61,IF(LEN($B20)&gt;0,IF('Koreksi (p)'!AV19&gt;0,'Koreksi (p)'!AV19,0),""),"")</f>
        <v/>
      </c>
      <c r="BZ20" s="161">
        <f>IF($C20=$C$60,IF(LEN($B20)&gt;0,IF('Koreksi (p)'!AW19&gt;0,'Koreksi (p)'!AW19,0),""),"")</f>
        <v>0</v>
      </c>
      <c r="CA20" s="160" t="str">
        <f>IF($C20=$C$61,IF(LEN($B20)&gt;0,IF('Koreksi (p)'!AW19&gt;0,'Koreksi (p)'!AW19,0),""),"")</f>
        <v/>
      </c>
      <c r="CB20" s="161">
        <f>IF($C20=$C$60,IF(LEN($B20)&gt;0,IF('Koreksi (p)'!AX19&gt;0,'Koreksi (p)'!AX19,0),""),"")</f>
        <v>0</v>
      </c>
      <c r="CC20" s="160" t="str">
        <f>IF($C20=$C$61,IF(LEN($B20)&gt;0,IF('Koreksi (p)'!AX19&gt;0,'Koreksi (p)'!AX19,0),""),"")</f>
        <v/>
      </c>
      <c r="CD20" s="161">
        <f>IF($C20=$C$60,IF(LEN($B20)&gt;0,IF('Koreksi (p)'!AY19&gt;0,'Koreksi (p)'!AY19,0),""),"")</f>
        <v>0</v>
      </c>
      <c r="CE20" s="160" t="str">
        <f>IF($C20=$C$61,IF(LEN($B20)&gt;0,IF('Koreksi (p)'!AY19&gt;0,'Koreksi (p)'!AY19,0),""),"")</f>
        <v/>
      </c>
      <c r="CF20" s="90">
        <f>IF(LEN(C20)&gt;0,'Koreksi (p)'!AZ19,"")</f>
        <v>4</v>
      </c>
      <c r="CG20" s="7">
        <f>'Koreksi (p)'!BA19</f>
        <v>40</v>
      </c>
      <c r="CH20" s="7">
        <f t="shared" si="0"/>
        <v>40</v>
      </c>
      <c r="CI20" s="4" t="str">
        <f t="shared" si="1"/>
        <v>-</v>
      </c>
      <c r="CJ20" s="98" t="str">
        <f t="shared" si="2"/>
        <v>X</v>
      </c>
    </row>
    <row r="21" spans="1:88" ht="11.25" customHeight="1">
      <c r="A21" s="97">
        <v>8</v>
      </c>
      <c r="B21" s="129" t="str">
        <f>IF('Koreksi (p)'!B20&lt;&gt;"",'Koreksi (p)'!B20,"")</f>
        <v>ENI MELINDAH</v>
      </c>
      <c r="C21" s="105" t="str">
        <f>IF(LEN('Koreksi (p)'!C20)&gt;0,'Koreksi (p)'!C20,"")</f>
        <v>b</v>
      </c>
      <c r="D21" s="134" t="str">
        <f>IF($C21=$C$60,IF(LEN($B21)&gt;0,IF('Koreksi (p)'!L20&gt;0,'Koreksi (p)'!L20,0),""),"")</f>
        <v/>
      </c>
      <c r="E21" s="131">
        <f>IF($C21=$C$61,IF(LEN($B21)&gt;0,IF('Koreksi (p)'!L20&gt;0,'Koreksi (p)'!L20,0),""),"")</f>
        <v>1</v>
      </c>
      <c r="F21" s="134" t="str">
        <f>IF($C21=$C$60,IF(LEN($B21)&gt;0,IF('Koreksi (p)'!M20&gt;0,'Koreksi (p)'!M20,0),""),"")</f>
        <v/>
      </c>
      <c r="G21" s="131">
        <f>IF($C21=$C$61,IF(LEN($B21)&gt;0,IF('Koreksi (p)'!M20&gt;0,'Koreksi (p)'!M20,0),""),"")</f>
        <v>1</v>
      </c>
      <c r="H21" s="134" t="str">
        <f>IF($C21=$C$60,IF(LEN($B21)&gt;0,IF('Koreksi (p)'!N20
&gt;0,'Koreksi (p)'!N20,0),""),"")</f>
        <v/>
      </c>
      <c r="I21" s="131">
        <f>IF($C21=$C$61,IF(LEN($B21)&gt;0,IF('Koreksi (p)'!N20
&gt;0,'Koreksi (p)'!N20,0),""),"")</f>
        <v>1</v>
      </c>
      <c r="J21" s="134" t="str">
        <f>IF($C21=$C$60,IF(LEN($B21)&gt;0,IF('Koreksi (p)'!O20&gt;0,'Koreksi (p)'!O20,0),""),"")</f>
        <v/>
      </c>
      <c r="K21" s="160">
        <f>IF($C21=$C$61,IF(LEN($B21)&gt;0,IF('Koreksi (p)'!O20&gt;0,'Koreksi (p)'!O20,0),""),"")</f>
        <v>1</v>
      </c>
      <c r="L21" s="161" t="str">
        <f>IF($C21=$C$60,IF(LEN($B21)&gt;0,IF('Koreksi (p)'!P20&gt;0,'Koreksi (p)'!P20,0),""),"")</f>
        <v/>
      </c>
      <c r="M21" s="160">
        <f>IF($C21=$C$61,IF(LEN($B21)&gt;0,IF('Koreksi (p)'!P20&gt;0,'Koreksi (p)'!P20,0),""),"")</f>
        <v>1</v>
      </c>
      <c r="N21" s="161" t="str">
        <f>IF($C21=$C$60,IF(LEN($B21)&gt;0,IF('Koreksi (p)'!Q20&gt;0,'Koreksi (p)'!Q20,0),""),"")</f>
        <v/>
      </c>
      <c r="O21" s="160">
        <f>IF($C21=$C$61,IF(LEN($B21)&gt;0,IF('Koreksi (p)'!Q20&gt;0,'Koreksi (p)'!Q20,0),""),"")</f>
        <v>1</v>
      </c>
      <c r="P21" s="161" t="str">
        <f>IF($C21=$C$60,IF(LEN($B21)&gt;0,IF('Koreksi (p)'!R20&gt;0,'Koreksi (p)'!R20,0),""),"")</f>
        <v/>
      </c>
      <c r="Q21" s="160">
        <f>IF($C21=$C$61,IF(LEN($B21)&gt;0,IF('Koreksi (p)'!R20&gt;0,'Koreksi (p)'!R20,0),""),"")</f>
        <v>0</v>
      </c>
      <c r="R21" s="161" t="str">
        <f>IF($C21=$C$60,IF(LEN($B21)&gt;0,IF('Koreksi (p)'!S20&gt;0,'Koreksi (p)'!S20,0),""),"")</f>
        <v/>
      </c>
      <c r="S21" s="160">
        <f>IF($C21=$C$61,IF(LEN($B21)&gt;0,IF('Koreksi (p)'!S20&gt;0,'Koreksi (p)'!S20,0),""),"")</f>
        <v>1</v>
      </c>
      <c r="T21" s="161" t="str">
        <f>IF($C21=$C$60,IF(LEN($B21)&gt;0,IF('Koreksi (p)'!T20&gt;0,'Koreksi (p)'!T20,0),""),"")</f>
        <v/>
      </c>
      <c r="U21" s="160">
        <f>IF($C21=$C$61,IF(LEN($B21)&gt;0,IF('Koreksi (p)'!T20&gt;0,'Koreksi (p)'!T20,0),""),"")</f>
        <v>1</v>
      </c>
      <c r="V21" s="161" t="str">
        <f>IF($C21=$C$60,IF(LEN($B21)&gt;0,IF('Koreksi (p)'!U20&gt;0,'Koreksi (p)'!U20,0),""),"")</f>
        <v/>
      </c>
      <c r="W21" s="160">
        <f>IF($C21=$C$61,IF(LEN($B21)&gt;0,IF('Koreksi (p)'!U20&gt;0,'Koreksi (p)'!U20,0),""),"")</f>
        <v>0</v>
      </c>
      <c r="X21" s="161" t="str">
        <f>IF($C21=$C$60,IF(LEN($B21)&gt;0,IF('Koreksi (p)'!V20&gt;0,'Koreksi (p)'!V20,0),""),"")</f>
        <v/>
      </c>
      <c r="Y21" s="160">
        <f>IF($C21=$C$61,IF(LEN($B21)&gt;0,IF('Koreksi (p)'!V20&gt;0,'Koreksi (p)'!V20,0),""),"")</f>
        <v>0</v>
      </c>
      <c r="Z21" s="161" t="str">
        <f>IF($C21=$C$60,IF(LEN($B21)&gt;0,IF('Koreksi (p)'!W20&gt;0,'Koreksi (p)'!W20,0),""),"")</f>
        <v/>
      </c>
      <c r="AA21" s="160">
        <f>IF($C21=$C$61,IF(LEN($B21)&gt;0,IF('Koreksi (p)'!W20&gt;0,'Koreksi (p)'!W20,0),""),"")</f>
        <v>0</v>
      </c>
      <c r="AB21" s="161" t="str">
        <f>IF($C21=$C$60,IF(LEN($B21)&gt;0,IF('Koreksi (p)'!X20&gt;0,'Koreksi (p)'!X20,0),""),"")</f>
        <v/>
      </c>
      <c r="AC21" s="160">
        <f>IF($C21=$C$61,IF(LEN($B21)&gt;0,IF('Koreksi (p)'!X20&gt;0,'Koreksi (p)'!X20,0),""),"")</f>
        <v>0</v>
      </c>
      <c r="AD21" s="161" t="str">
        <f>IF($C21=$C$60,IF(LEN($B21)&gt;0,IF('Koreksi (p)'!Y20&gt;0,'Koreksi (p)'!Y20,0),""),"")</f>
        <v/>
      </c>
      <c r="AE21" s="160">
        <f>IF($C21=$C$61,IF(LEN($B21)&gt;0,IF('Koreksi (p)'!Y20&gt;0,'Koreksi (p)'!Y20,0),""),"")</f>
        <v>0</v>
      </c>
      <c r="AF21" s="161" t="str">
        <f>IF($C21=$C$60,IF(LEN($B21)&gt;0,IF('Koreksi (p)'!Z20&gt;0,'Koreksi (p)'!Z20,0),""),"")</f>
        <v/>
      </c>
      <c r="AG21" s="160">
        <f>IF($C21=$C$61,IF(LEN($B21)&gt;0,IF('Koreksi (p)'!Z20&gt;0,'Koreksi (p)'!Z20,0),""),"")</f>
        <v>0</v>
      </c>
      <c r="AH21" s="161" t="str">
        <f>IF($C21=$C$60,IF(LEN($B21)&gt;0,IF('Koreksi (p)'!AA20&gt;0,'Koreksi (p)'!AA20,0),""),"")</f>
        <v/>
      </c>
      <c r="AI21" s="160">
        <f>IF($C21=$C$61,IF(LEN($B21)&gt;0,IF('Koreksi (p)'!AA20&gt;0,'Koreksi (p)'!AA20,0),""),"")</f>
        <v>0</v>
      </c>
      <c r="AJ21" s="161" t="str">
        <f>IF($C21=$C$60,IF(LEN($B21)&gt;0,IF('Koreksi (p)'!AB20&gt;0,'Koreksi (p)'!AB20,0),""),"")</f>
        <v/>
      </c>
      <c r="AK21" s="160">
        <f>IF($C21=$C$61,IF(LEN($B21)&gt;0,IF('Koreksi (p)'!AB20&gt;0,'Koreksi (p)'!AB20,0),""),"")</f>
        <v>0</v>
      </c>
      <c r="AL21" s="161" t="str">
        <f>IF($C21=$C$60,IF(LEN($B21)&gt;0,IF('Koreksi (p)'!AC20&gt;0,'Koreksi (p)'!AC20,0),""),"")</f>
        <v/>
      </c>
      <c r="AM21" s="160">
        <f>IF($C21=$C$61,IF(LEN($B21)&gt;0,IF('Koreksi (p)'!AC20&gt;0,'Koreksi (p)'!AC20,0),""),"")</f>
        <v>0</v>
      </c>
      <c r="AN21" s="161" t="str">
        <f>IF($C21=$C$60,IF(LEN($B21)&gt;0,IF('Koreksi (p)'!AD20&gt;0,'Koreksi (p)'!AD20,0),""),"")</f>
        <v/>
      </c>
      <c r="AO21" s="160">
        <f>IF($C21=$C$61,IF(LEN($B21)&gt;0,IF('Koreksi (p)'!AD20&gt;0,'Koreksi (p)'!AD20,0),""),"")</f>
        <v>0</v>
      </c>
      <c r="AP21" s="161" t="str">
        <f>IF($C21=$C$60,IF(LEN($B21)&gt;0,IF('Koreksi (p)'!AE20&gt;0,'Koreksi (p)'!AE20,0),""),"")</f>
        <v/>
      </c>
      <c r="AQ21" s="160">
        <f>IF($C21=$C$61,IF(LEN($B21)&gt;0,IF('Koreksi (p)'!AE20&gt;0,'Koreksi (p)'!AE20,0),""),"")</f>
        <v>0</v>
      </c>
      <c r="AR21" s="161" t="str">
        <f>IF($C21=$C$60,IF(LEN($B21)&gt;0,IF('Koreksi (p)'!AF20&gt;0,'Koreksi (p)'!AF20,0),""),"")</f>
        <v/>
      </c>
      <c r="AS21" s="160">
        <f>IF($C21=$C$61,IF(LEN($B21)&gt;0,IF('Koreksi (p)'!AF20&gt;0,'Koreksi (p)'!AF20,0),""),"")</f>
        <v>0</v>
      </c>
      <c r="AT21" s="161" t="str">
        <f>IF($C21=$C$60,IF(LEN($B21)&gt;0,IF('Koreksi (p)'!AG20&gt;0,'Koreksi (p)'!AG20,0),""),"")</f>
        <v/>
      </c>
      <c r="AU21" s="160">
        <f>IF($C21=$C$61,IF(LEN($B21)&gt;0,IF('Koreksi (p)'!AG20&gt;0,'Koreksi (p)'!AG20,0),""),"")</f>
        <v>0</v>
      </c>
      <c r="AV21" s="161" t="str">
        <f>IF($C21=$C$60,IF(LEN($B21)&gt;0,IF('Koreksi (p)'!AH20&gt;0,'Koreksi (p)'!AH20,0),""),"")</f>
        <v/>
      </c>
      <c r="AW21" s="160">
        <f>IF($C21=$C$61,IF(LEN($B21)&gt;0,IF('Koreksi (p)'!AH20&gt;0,'Koreksi (p)'!AH20,0),""),"")</f>
        <v>0</v>
      </c>
      <c r="AX21" s="161" t="str">
        <f>IF($C21=$C$60,IF(LEN($B21)&gt;0,IF('Koreksi (p)'!AI20&gt;0,'Koreksi (p)'!AI20,0),""),"")</f>
        <v/>
      </c>
      <c r="AY21" s="160">
        <f>IF($C21=$C$61,IF(LEN($B21)&gt;0,IF('Koreksi (p)'!AI20&gt;0,'Koreksi (p)'!AI20,0),""),"")</f>
        <v>0</v>
      </c>
      <c r="AZ21" s="161" t="str">
        <f>IF($C21=$C$60,IF(LEN($B21)&gt;0,IF('Koreksi (p)'!AJ20&gt;0,'Koreksi (p)'!AJ20,0),""),"")</f>
        <v/>
      </c>
      <c r="BA21" s="160">
        <f>IF($C21=$C$61,IF(LEN($B21)&gt;0,IF('Koreksi (p)'!AJ20&gt;0,'Koreksi (p)'!AJ20,0),""),"")</f>
        <v>0</v>
      </c>
      <c r="BB21" s="161" t="str">
        <f>IF($C21=$C$60,IF(LEN($B21)&gt;0,IF('Koreksi (p)'!AK20&gt;0,'Koreksi (p)'!AK20,0),""),"")</f>
        <v/>
      </c>
      <c r="BC21" s="160">
        <f>IF($C21=$C$61,IF(LEN($B21)&gt;0,IF('Koreksi (p)'!AK20&gt;0,'Koreksi (p)'!AK20,0),""),"")</f>
        <v>0</v>
      </c>
      <c r="BD21" s="161" t="str">
        <f>IF($C21=$C$60,IF(LEN($B21)&gt;0,IF('Koreksi (p)'!AL20&gt;0,'Koreksi (p)'!AL20,0),""),"")</f>
        <v/>
      </c>
      <c r="BE21" s="160">
        <f>IF($C21=$C$61,IF(LEN($B21)&gt;0,IF('Koreksi (p)'!AL20&gt;0,'Koreksi (p)'!AL20,0),""),"")</f>
        <v>0</v>
      </c>
      <c r="BF21" s="161" t="str">
        <f>IF($C21=$C$60,IF(LEN($B21)&gt;0,IF('Koreksi (p)'!AM20&gt;0,'Koreksi (p)'!AM20,0),""),"")</f>
        <v/>
      </c>
      <c r="BG21" s="160">
        <f>IF($C21=$C$61,IF(LEN($B21)&gt;0,IF('Koreksi (p)'!AM20&gt;0,'Koreksi (p)'!AM20,0),""),"")</f>
        <v>0</v>
      </c>
      <c r="BH21" s="161" t="str">
        <f>IF($C21=$C$60,IF(LEN($B21)&gt;0,IF('Koreksi (p)'!AN20&gt;0,'Koreksi (p)'!AN20,0),""),"")</f>
        <v/>
      </c>
      <c r="BI21" s="160">
        <f>IF($C21=$C$61,IF(LEN($B21)&gt;0,IF('Koreksi (p)'!AN20&gt;0,'Koreksi (p)'!AN20,0),""),"")</f>
        <v>0</v>
      </c>
      <c r="BJ21" s="161" t="str">
        <f>IF($C21=$C$60,IF(LEN($B21)&gt;0,IF('Koreksi (p)'!AO20&gt;0,'Koreksi (p)'!AO20,0),""),"")</f>
        <v/>
      </c>
      <c r="BK21" s="160">
        <f>IF($C21=$C$61,IF(LEN($B21)&gt;0,IF('Koreksi (p)'!AO20&gt;0,'Koreksi (p)'!AO20,0),""),"")</f>
        <v>0</v>
      </c>
      <c r="BL21" s="161" t="str">
        <f>IF($C21=$C$60,IF(LEN($B21)&gt;0,IF('Koreksi (p)'!AP20&gt;0,'Koreksi (p)'!AP20,0),""),"")</f>
        <v/>
      </c>
      <c r="BM21" s="160">
        <f>IF($C21=$C$61,IF(LEN($B21)&gt;0,IF('Koreksi (p)'!AP20&gt;0,'Koreksi (p)'!AP20,0),""),"")</f>
        <v>0</v>
      </c>
      <c r="BN21" s="161" t="str">
        <f>IF($C21=$C$60,IF(LEN($B21)&gt;0,IF('Koreksi (p)'!AQ20&gt;0,'Koreksi (p)'!AQ20,0),""),"")</f>
        <v/>
      </c>
      <c r="BO21" s="160">
        <f>IF($C21=$C$61,IF(LEN($B21)&gt;0,IF('Koreksi (p)'!AQ20&gt;0,'Koreksi (p)'!AQ20,0),""),"")</f>
        <v>0</v>
      </c>
      <c r="BP21" s="161" t="str">
        <f>IF($C21=$C$60,IF(LEN($B21)&gt;0,IF('Koreksi (p)'!AR20&gt;0,'Koreksi (p)'!AR20,0),""),"")</f>
        <v/>
      </c>
      <c r="BQ21" s="160">
        <f>IF($C21=$C$61,IF(LEN($B21)&gt;0,IF('Koreksi (p)'!AR20&gt;0,'Koreksi (p)'!AR20,0),""),"")</f>
        <v>0</v>
      </c>
      <c r="BR21" s="161" t="str">
        <f>IF($C21=$C$60,IF(LEN($B21)&gt;0,IF('Koreksi (p)'!AS20&gt;0,'Koreksi (p)'!AS20,0),""),"")</f>
        <v/>
      </c>
      <c r="BS21" s="160">
        <f>IF($C21=$C$61,IF(LEN($B21)&gt;0,IF('Koreksi (p)'!AS20&gt;0,'Koreksi (p)'!AS20,0),""),"")</f>
        <v>0</v>
      </c>
      <c r="BT21" s="161" t="str">
        <f>IF($C21=$C$60,IF(LEN($B21)&gt;0,IF('Koreksi (p)'!AT20&gt;0,'Koreksi (p)'!AT20,0),""),"")</f>
        <v/>
      </c>
      <c r="BU21" s="160">
        <f>IF($C21=$C$61,IF(LEN($B21)&gt;0,IF('Koreksi (p)'!AT20&gt;0,'Koreksi (p)'!AT20,0),""),"")</f>
        <v>0</v>
      </c>
      <c r="BV21" s="161" t="str">
        <f>IF($C21=$C$60,IF(LEN($B21)&gt;0,IF('Koreksi (p)'!AU20&gt;0,'Koreksi (p)'!AU20,0),""),"")</f>
        <v/>
      </c>
      <c r="BW21" s="160">
        <f>IF($C21=$C$61,IF(LEN($B21)&gt;0,IF('Koreksi (p)'!AU20&gt;0,'Koreksi (p)'!AU20,0),""),"")</f>
        <v>0</v>
      </c>
      <c r="BX21" s="161" t="str">
        <f>IF($C21=$C$60,IF(LEN($B21)&gt;0,IF('Koreksi (p)'!AV20&gt;0,'Koreksi (p)'!AV20,0),""),"")</f>
        <v/>
      </c>
      <c r="BY21" s="160">
        <f>IF($C21=$C$61,IF(LEN($B21)&gt;0,IF('Koreksi (p)'!AV20&gt;0,'Koreksi (p)'!AV20,0),""),"")</f>
        <v>0</v>
      </c>
      <c r="BZ21" s="161" t="str">
        <f>IF($C21=$C$60,IF(LEN($B21)&gt;0,IF('Koreksi (p)'!AW20&gt;0,'Koreksi (p)'!AW20,0),""),"")</f>
        <v/>
      </c>
      <c r="CA21" s="160">
        <f>IF($C21=$C$61,IF(LEN($B21)&gt;0,IF('Koreksi (p)'!AW20&gt;0,'Koreksi (p)'!AW20,0),""),"")</f>
        <v>0</v>
      </c>
      <c r="CB21" s="161" t="str">
        <f>IF($C21=$C$60,IF(LEN($B21)&gt;0,IF('Koreksi (p)'!AX20&gt;0,'Koreksi (p)'!AX20,0),""),"")</f>
        <v/>
      </c>
      <c r="CC21" s="160">
        <f>IF($C21=$C$61,IF(LEN($B21)&gt;0,IF('Koreksi (p)'!AX20&gt;0,'Koreksi (p)'!AX20,0),""),"")</f>
        <v>0</v>
      </c>
      <c r="CD21" s="161" t="str">
        <f>IF($C21=$C$60,IF(LEN($B21)&gt;0,IF('Koreksi (p)'!AY20&gt;0,'Koreksi (p)'!AY20,0),""),"")</f>
        <v/>
      </c>
      <c r="CE21" s="160">
        <f>IF($C21=$C$61,IF(LEN($B21)&gt;0,IF('Koreksi (p)'!AY20&gt;0,'Koreksi (p)'!AY20,0),""),"")</f>
        <v>0</v>
      </c>
      <c r="CF21" s="90">
        <f>IF(LEN(C21)&gt;0,'Koreksi (p)'!AZ20,"")</f>
        <v>8</v>
      </c>
      <c r="CG21" s="7">
        <f>'Koreksi (p)'!BA20</f>
        <v>80</v>
      </c>
      <c r="CH21" s="7">
        <f t="shared" si="0"/>
        <v>80</v>
      </c>
      <c r="CI21" s="4" t="str">
        <f t="shared" si="1"/>
        <v>V</v>
      </c>
      <c r="CJ21" s="98" t="str">
        <f t="shared" si="2"/>
        <v>-</v>
      </c>
    </row>
    <row r="22" spans="1:88" ht="11.25" customHeight="1">
      <c r="A22" s="97">
        <v>9</v>
      </c>
      <c r="B22" s="129" t="str">
        <f>IF('Koreksi (p)'!B21&lt;&gt;"",'Koreksi (p)'!B21,"")</f>
        <v>FAKHRI ARIANTO</v>
      </c>
      <c r="C22" s="105" t="str">
        <f>IF(LEN('Koreksi (p)'!C21)&gt;0,'Koreksi (p)'!C21,"")</f>
        <v>a</v>
      </c>
      <c r="D22" s="134">
        <f>IF($C22=$C$60,IF(LEN($B22)&gt;0,IF('Koreksi (p)'!L21&gt;0,'Koreksi (p)'!L21,0),""),"")</f>
        <v>1</v>
      </c>
      <c r="E22" s="131" t="str">
        <f>IF($C22=$C$61,IF(LEN($B22)&gt;0,IF('Koreksi (p)'!L21&gt;0,'Koreksi (p)'!L21,0),""),"")</f>
        <v/>
      </c>
      <c r="F22" s="134">
        <f>IF($C22=$C$60,IF(LEN($B22)&gt;0,IF('Koreksi (p)'!M21&gt;0,'Koreksi (p)'!M21,0),""),"")</f>
        <v>1</v>
      </c>
      <c r="G22" s="131" t="str">
        <f>IF($C22=$C$61,IF(LEN($B22)&gt;0,IF('Koreksi (p)'!M21&gt;0,'Koreksi (p)'!M21,0),""),"")</f>
        <v/>
      </c>
      <c r="H22" s="134">
        <f>IF($C22=$C$60,IF(LEN($B22)&gt;0,IF('Koreksi (p)'!N21
&gt;0,'Koreksi (p)'!N21,0),""),"")</f>
        <v>1</v>
      </c>
      <c r="I22" s="131" t="str">
        <f>IF($C22=$C$61,IF(LEN($B22)&gt;0,IF('Koreksi (p)'!N21
&gt;0,'Koreksi (p)'!N21,0),""),"")</f>
        <v/>
      </c>
      <c r="J22" s="134">
        <f>IF($C22=$C$60,IF(LEN($B22)&gt;0,IF('Koreksi (p)'!O21&gt;0,'Koreksi (p)'!O21,0),""),"")</f>
        <v>1</v>
      </c>
      <c r="K22" s="160" t="str">
        <f>IF($C22=$C$61,IF(LEN($B22)&gt;0,IF('Koreksi (p)'!O21&gt;0,'Koreksi (p)'!O21,0),""),"")</f>
        <v/>
      </c>
      <c r="L22" s="161">
        <f>IF($C22=$C$60,IF(LEN($B22)&gt;0,IF('Koreksi (p)'!P21&gt;0,'Koreksi (p)'!P21,0),""),"")</f>
        <v>0</v>
      </c>
      <c r="M22" s="160" t="str">
        <f>IF($C22=$C$61,IF(LEN($B22)&gt;0,IF('Koreksi (p)'!P21&gt;0,'Koreksi (p)'!P21,0),""),"")</f>
        <v/>
      </c>
      <c r="N22" s="161">
        <f>IF($C22=$C$60,IF(LEN($B22)&gt;0,IF('Koreksi (p)'!Q21&gt;0,'Koreksi (p)'!Q21,0),""),"")</f>
        <v>1</v>
      </c>
      <c r="O22" s="160" t="str">
        <f>IF($C22=$C$61,IF(LEN($B22)&gt;0,IF('Koreksi (p)'!Q21&gt;0,'Koreksi (p)'!Q21,0),""),"")</f>
        <v/>
      </c>
      <c r="P22" s="161">
        <f>IF($C22=$C$60,IF(LEN($B22)&gt;0,IF('Koreksi (p)'!R21&gt;0,'Koreksi (p)'!R21,0),""),"")</f>
        <v>1</v>
      </c>
      <c r="Q22" s="160" t="str">
        <f>IF($C22=$C$61,IF(LEN($B22)&gt;0,IF('Koreksi (p)'!R21&gt;0,'Koreksi (p)'!R21,0),""),"")</f>
        <v/>
      </c>
      <c r="R22" s="161">
        <f>IF($C22=$C$60,IF(LEN($B22)&gt;0,IF('Koreksi (p)'!S21&gt;0,'Koreksi (p)'!S21,0),""),"")</f>
        <v>1</v>
      </c>
      <c r="S22" s="160" t="str">
        <f>IF($C22=$C$61,IF(LEN($B22)&gt;0,IF('Koreksi (p)'!S21&gt;0,'Koreksi (p)'!S21,0),""),"")</f>
        <v/>
      </c>
      <c r="T22" s="161">
        <f>IF($C22=$C$60,IF(LEN($B22)&gt;0,IF('Koreksi (p)'!T21&gt;0,'Koreksi (p)'!T21,0),""),"")</f>
        <v>0</v>
      </c>
      <c r="U22" s="160" t="str">
        <f>IF($C22=$C$61,IF(LEN($B22)&gt;0,IF('Koreksi (p)'!T21&gt;0,'Koreksi (p)'!T21,0),""),"")</f>
        <v/>
      </c>
      <c r="V22" s="161">
        <f>IF($C22=$C$60,IF(LEN($B22)&gt;0,IF('Koreksi (p)'!U21&gt;0,'Koreksi (p)'!U21,0),""),"")</f>
        <v>1</v>
      </c>
      <c r="W22" s="160" t="str">
        <f>IF($C22=$C$61,IF(LEN($B22)&gt;0,IF('Koreksi (p)'!U21&gt;0,'Koreksi (p)'!U21,0),""),"")</f>
        <v/>
      </c>
      <c r="X22" s="161">
        <f>IF($C22=$C$60,IF(LEN($B22)&gt;0,IF('Koreksi (p)'!V21&gt;0,'Koreksi (p)'!V21,0),""),"")</f>
        <v>0</v>
      </c>
      <c r="Y22" s="160" t="str">
        <f>IF($C22=$C$61,IF(LEN($B22)&gt;0,IF('Koreksi (p)'!V21&gt;0,'Koreksi (p)'!V21,0),""),"")</f>
        <v/>
      </c>
      <c r="Z22" s="161">
        <f>IF($C22=$C$60,IF(LEN($B22)&gt;0,IF('Koreksi (p)'!W21&gt;0,'Koreksi (p)'!W21,0),""),"")</f>
        <v>0</v>
      </c>
      <c r="AA22" s="160" t="str">
        <f>IF($C22=$C$61,IF(LEN($B22)&gt;0,IF('Koreksi (p)'!W21&gt;0,'Koreksi (p)'!W21,0),""),"")</f>
        <v/>
      </c>
      <c r="AB22" s="161">
        <f>IF($C22=$C$60,IF(LEN($B22)&gt;0,IF('Koreksi (p)'!X21&gt;0,'Koreksi (p)'!X21,0),""),"")</f>
        <v>0</v>
      </c>
      <c r="AC22" s="160" t="str">
        <f>IF($C22=$C$61,IF(LEN($B22)&gt;0,IF('Koreksi (p)'!X21&gt;0,'Koreksi (p)'!X21,0),""),"")</f>
        <v/>
      </c>
      <c r="AD22" s="161">
        <f>IF($C22=$C$60,IF(LEN($B22)&gt;0,IF('Koreksi (p)'!Y21&gt;0,'Koreksi (p)'!Y21,0),""),"")</f>
        <v>0</v>
      </c>
      <c r="AE22" s="160" t="str">
        <f>IF($C22=$C$61,IF(LEN($B22)&gt;0,IF('Koreksi (p)'!Y21&gt;0,'Koreksi (p)'!Y21,0),""),"")</f>
        <v/>
      </c>
      <c r="AF22" s="161">
        <f>IF($C22=$C$60,IF(LEN($B22)&gt;0,IF('Koreksi (p)'!Z21&gt;0,'Koreksi (p)'!Z21,0),""),"")</f>
        <v>0</v>
      </c>
      <c r="AG22" s="160" t="str">
        <f>IF($C22=$C$61,IF(LEN($B22)&gt;0,IF('Koreksi (p)'!Z21&gt;0,'Koreksi (p)'!Z21,0),""),"")</f>
        <v/>
      </c>
      <c r="AH22" s="161">
        <f>IF($C22=$C$60,IF(LEN($B22)&gt;0,IF('Koreksi (p)'!AA21&gt;0,'Koreksi (p)'!AA21,0),""),"")</f>
        <v>0</v>
      </c>
      <c r="AI22" s="160" t="str">
        <f>IF($C22=$C$61,IF(LEN($B22)&gt;0,IF('Koreksi (p)'!AA21&gt;0,'Koreksi (p)'!AA21,0),""),"")</f>
        <v/>
      </c>
      <c r="AJ22" s="161">
        <f>IF($C22=$C$60,IF(LEN($B22)&gt;0,IF('Koreksi (p)'!AB21&gt;0,'Koreksi (p)'!AB21,0),""),"")</f>
        <v>0</v>
      </c>
      <c r="AK22" s="160" t="str">
        <f>IF($C22=$C$61,IF(LEN($B22)&gt;0,IF('Koreksi (p)'!AB21&gt;0,'Koreksi (p)'!AB21,0),""),"")</f>
        <v/>
      </c>
      <c r="AL22" s="161">
        <f>IF($C22=$C$60,IF(LEN($B22)&gt;0,IF('Koreksi (p)'!AC21&gt;0,'Koreksi (p)'!AC21,0),""),"")</f>
        <v>0</v>
      </c>
      <c r="AM22" s="160" t="str">
        <f>IF($C22=$C$61,IF(LEN($B22)&gt;0,IF('Koreksi (p)'!AC21&gt;0,'Koreksi (p)'!AC21,0),""),"")</f>
        <v/>
      </c>
      <c r="AN22" s="161">
        <f>IF($C22=$C$60,IF(LEN($B22)&gt;0,IF('Koreksi (p)'!AD21&gt;0,'Koreksi (p)'!AD21,0),""),"")</f>
        <v>0</v>
      </c>
      <c r="AO22" s="160" t="str">
        <f>IF($C22=$C$61,IF(LEN($B22)&gt;0,IF('Koreksi (p)'!AD21&gt;0,'Koreksi (p)'!AD21,0),""),"")</f>
        <v/>
      </c>
      <c r="AP22" s="161">
        <f>IF($C22=$C$60,IF(LEN($B22)&gt;0,IF('Koreksi (p)'!AE21&gt;0,'Koreksi (p)'!AE21,0),""),"")</f>
        <v>0</v>
      </c>
      <c r="AQ22" s="160" t="str">
        <f>IF($C22=$C$61,IF(LEN($B22)&gt;0,IF('Koreksi (p)'!AE21&gt;0,'Koreksi (p)'!AE21,0),""),"")</f>
        <v/>
      </c>
      <c r="AR22" s="161">
        <f>IF($C22=$C$60,IF(LEN($B22)&gt;0,IF('Koreksi (p)'!AF21&gt;0,'Koreksi (p)'!AF21,0),""),"")</f>
        <v>0</v>
      </c>
      <c r="AS22" s="160" t="str">
        <f>IF($C22=$C$61,IF(LEN($B22)&gt;0,IF('Koreksi (p)'!AF21&gt;0,'Koreksi (p)'!AF21,0),""),"")</f>
        <v/>
      </c>
      <c r="AT22" s="161">
        <f>IF($C22=$C$60,IF(LEN($B22)&gt;0,IF('Koreksi (p)'!AG21&gt;0,'Koreksi (p)'!AG21,0),""),"")</f>
        <v>0</v>
      </c>
      <c r="AU22" s="160" t="str">
        <f>IF($C22=$C$61,IF(LEN($B22)&gt;0,IF('Koreksi (p)'!AG21&gt;0,'Koreksi (p)'!AG21,0),""),"")</f>
        <v/>
      </c>
      <c r="AV22" s="161">
        <f>IF($C22=$C$60,IF(LEN($B22)&gt;0,IF('Koreksi (p)'!AH21&gt;0,'Koreksi (p)'!AH21,0),""),"")</f>
        <v>0</v>
      </c>
      <c r="AW22" s="160" t="str">
        <f>IF($C22=$C$61,IF(LEN($B22)&gt;0,IF('Koreksi (p)'!AH21&gt;0,'Koreksi (p)'!AH21,0),""),"")</f>
        <v/>
      </c>
      <c r="AX22" s="161">
        <f>IF($C22=$C$60,IF(LEN($B22)&gt;0,IF('Koreksi (p)'!AI21&gt;0,'Koreksi (p)'!AI21,0),""),"")</f>
        <v>0</v>
      </c>
      <c r="AY22" s="160" t="str">
        <f>IF($C22=$C$61,IF(LEN($B22)&gt;0,IF('Koreksi (p)'!AI21&gt;0,'Koreksi (p)'!AI21,0),""),"")</f>
        <v/>
      </c>
      <c r="AZ22" s="161">
        <f>IF($C22=$C$60,IF(LEN($B22)&gt;0,IF('Koreksi (p)'!AJ21&gt;0,'Koreksi (p)'!AJ21,0),""),"")</f>
        <v>0</v>
      </c>
      <c r="BA22" s="160" t="str">
        <f>IF($C22=$C$61,IF(LEN($B22)&gt;0,IF('Koreksi (p)'!AJ21&gt;0,'Koreksi (p)'!AJ21,0),""),"")</f>
        <v/>
      </c>
      <c r="BB22" s="161">
        <f>IF($C22=$C$60,IF(LEN($B22)&gt;0,IF('Koreksi (p)'!AK21&gt;0,'Koreksi (p)'!AK21,0),""),"")</f>
        <v>0</v>
      </c>
      <c r="BC22" s="160" t="str">
        <f>IF($C22=$C$61,IF(LEN($B22)&gt;0,IF('Koreksi (p)'!AK21&gt;0,'Koreksi (p)'!AK21,0),""),"")</f>
        <v/>
      </c>
      <c r="BD22" s="161">
        <f>IF($C22=$C$60,IF(LEN($B22)&gt;0,IF('Koreksi (p)'!AL21&gt;0,'Koreksi (p)'!AL21,0),""),"")</f>
        <v>0</v>
      </c>
      <c r="BE22" s="160" t="str">
        <f>IF($C22=$C$61,IF(LEN($B22)&gt;0,IF('Koreksi (p)'!AL21&gt;0,'Koreksi (p)'!AL21,0),""),"")</f>
        <v/>
      </c>
      <c r="BF22" s="161">
        <f>IF($C22=$C$60,IF(LEN($B22)&gt;0,IF('Koreksi (p)'!AM21&gt;0,'Koreksi (p)'!AM21,0),""),"")</f>
        <v>0</v>
      </c>
      <c r="BG22" s="160" t="str">
        <f>IF($C22=$C$61,IF(LEN($B22)&gt;0,IF('Koreksi (p)'!AM21&gt;0,'Koreksi (p)'!AM21,0),""),"")</f>
        <v/>
      </c>
      <c r="BH22" s="161">
        <f>IF($C22=$C$60,IF(LEN($B22)&gt;0,IF('Koreksi (p)'!AN21&gt;0,'Koreksi (p)'!AN21,0),""),"")</f>
        <v>0</v>
      </c>
      <c r="BI22" s="160" t="str">
        <f>IF($C22=$C$61,IF(LEN($B22)&gt;0,IF('Koreksi (p)'!AN21&gt;0,'Koreksi (p)'!AN21,0),""),"")</f>
        <v/>
      </c>
      <c r="BJ22" s="161">
        <f>IF($C22=$C$60,IF(LEN($B22)&gt;0,IF('Koreksi (p)'!AO21&gt;0,'Koreksi (p)'!AO21,0),""),"")</f>
        <v>0</v>
      </c>
      <c r="BK22" s="160" t="str">
        <f>IF($C22=$C$61,IF(LEN($B22)&gt;0,IF('Koreksi (p)'!AO21&gt;0,'Koreksi (p)'!AO21,0),""),"")</f>
        <v/>
      </c>
      <c r="BL22" s="161">
        <f>IF($C22=$C$60,IF(LEN($B22)&gt;0,IF('Koreksi (p)'!AP21&gt;0,'Koreksi (p)'!AP21,0),""),"")</f>
        <v>0</v>
      </c>
      <c r="BM22" s="160" t="str">
        <f>IF($C22=$C$61,IF(LEN($B22)&gt;0,IF('Koreksi (p)'!AP21&gt;0,'Koreksi (p)'!AP21,0),""),"")</f>
        <v/>
      </c>
      <c r="BN22" s="161">
        <f>IF($C22=$C$60,IF(LEN($B22)&gt;0,IF('Koreksi (p)'!AQ21&gt;0,'Koreksi (p)'!AQ21,0),""),"")</f>
        <v>0</v>
      </c>
      <c r="BO22" s="160" t="str">
        <f>IF($C22=$C$61,IF(LEN($B22)&gt;0,IF('Koreksi (p)'!AQ21&gt;0,'Koreksi (p)'!AQ21,0),""),"")</f>
        <v/>
      </c>
      <c r="BP22" s="161">
        <f>IF($C22=$C$60,IF(LEN($B22)&gt;0,IF('Koreksi (p)'!AR21&gt;0,'Koreksi (p)'!AR21,0),""),"")</f>
        <v>0</v>
      </c>
      <c r="BQ22" s="160" t="str">
        <f>IF($C22=$C$61,IF(LEN($B22)&gt;0,IF('Koreksi (p)'!AR21&gt;0,'Koreksi (p)'!AR21,0),""),"")</f>
        <v/>
      </c>
      <c r="BR22" s="161">
        <f>IF($C22=$C$60,IF(LEN($B22)&gt;0,IF('Koreksi (p)'!AS21&gt;0,'Koreksi (p)'!AS21,0),""),"")</f>
        <v>0</v>
      </c>
      <c r="BS22" s="160" t="str">
        <f>IF($C22=$C$61,IF(LEN($B22)&gt;0,IF('Koreksi (p)'!AS21&gt;0,'Koreksi (p)'!AS21,0),""),"")</f>
        <v/>
      </c>
      <c r="BT22" s="161">
        <f>IF($C22=$C$60,IF(LEN($B22)&gt;0,IF('Koreksi (p)'!AT21&gt;0,'Koreksi (p)'!AT21,0),""),"")</f>
        <v>0</v>
      </c>
      <c r="BU22" s="160" t="str">
        <f>IF($C22=$C$61,IF(LEN($B22)&gt;0,IF('Koreksi (p)'!AT21&gt;0,'Koreksi (p)'!AT21,0),""),"")</f>
        <v/>
      </c>
      <c r="BV22" s="161">
        <f>IF($C22=$C$60,IF(LEN($B22)&gt;0,IF('Koreksi (p)'!AU21&gt;0,'Koreksi (p)'!AU21,0),""),"")</f>
        <v>0</v>
      </c>
      <c r="BW22" s="160" t="str">
        <f>IF($C22=$C$61,IF(LEN($B22)&gt;0,IF('Koreksi (p)'!AU21&gt;0,'Koreksi (p)'!AU21,0),""),"")</f>
        <v/>
      </c>
      <c r="BX22" s="161">
        <f>IF($C22=$C$60,IF(LEN($B22)&gt;0,IF('Koreksi (p)'!AV21&gt;0,'Koreksi (p)'!AV21,0),""),"")</f>
        <v>0</v>
      </c>
      <c r="BY22" s="160" t="str">
        <f>IF($C22=$C$61,IF(LEN($B22)&gt;0,IF('Koreksi (p)'!AV21&gt;0,'Koreksi (p)'!AV21,0),""),"")</f>
        <v/>
      </c>
      <c r="BZ22" s="161">
        <f>IF($C22=$C$60,IF(LEN($B22)&gt;0,IF('Koreksi (p)'!AW21&gt;0,'Koreksi (p)'!AW21,0),""),"")</f>
        <v>0</v>
      </c>
      <c r="CA22" s="160" t="str">
        <f>IF($C22=$C$61,IF(LEN($B22)&gt;0,IF('Koreksi (p)'!AW21&gt;0,'Koreksi (p)'!AW21,0),""),"")</f>
        <v/>
      </c>
      <c r="CB22" s="161">
        <f>IF($C22=$C$60,IF(LEN($B22)&gt;0,IF('Koreksi (p)'!AX21&gt;0,'Koreksi (p)'!AX21,0),""),"")</f>
        <v>0</v>
      </c>
      <c r="CC22" s="160" t="str">
        <f>IF($C22=$C$61,IF(LEN($B22)&gt;0,IF('Koreksi (p)'!AX21&gt;0,'Koreksi (p)'!AX21,0),""),"")</f>
        <v/>
      </c>
      <c r="CD22" s="161">
        <f>IF($C22=$C$60,IF(LEN($B22)&gt;0,IF('Koreksi (p)'!AY21&gt;0,'Koreksi (p)'!AY21,0),""),"")</f>
        <v>0</v>
      </c>
      <c r="CE22" s="160" t="str">
        <f>IF($C22=$C$61,IF(LEN($B22)&gt;0,IF('Koreksi (p)'!AY21&gt;0,'Koreksi (p)'!AY21,0),""),"")</f>
        <v/>
      </c>
      <c r="CF22" s="90">
        <f>IF(LEN(C22)&gt;0,'Koreksi (p)'!AZ21,"")</f>
        <v>8</v>
      </c>
      <c r="CG22" s="7">
        <f>'Koreksi (p)'!BA21</f>
        <v>80</v>
      </c>
      <c r="CH22" s="7">
        <f t="shared" si="0"/>
        <v>80</v>
      </c>
      <c r="CI22" s="4" t="str">
        <f t="shared" si="1"/>
        <v>V</v>
      </c>
      <c r="CJ22" s="98" t="str">
        <f t="shared" si="2"/>
        <v>-</v>
      </c>
    </row>
    <row r="23" spans="1:88" ht="11.25" customHeight="1" thickBot="1">
      <c r="A23" s="99">
        <v>10</v>
      </c>
      <c r="B23" s="130" t="str">
        <f>IF('Koreksi (p)'!B22&lt;&gt;"",'Koreksi (p)'!B22,"")</f>
        <v>FITRIANINGRUM</v>
      </c>
      <c r="C23" s="106" t="str">
        <f>IF(LEN('Koreksi (p)'!C22)&gt;0,'Koreksi (p)'!C22,"")</f>
        <v>b</v>
      </c>
      <c r="D23" s="135" t="str">
        <f>IF($C23=$C$60,IF(LEN($B23)&gt;0,IF('Koreksi (p)'!L22&gt;0,'Koreksi (p)'!L22,0),""),"")</f>
        <v/>
      </c>
      <c r="E23" s="132">
        <f>IF($C23=$C$61,IF(LEN($B23)&gt;0,IF('Koreksi (p)'!L22&gt;0,'Koreksi (p)'!L22,0),""),"")</f>
        <v>1</v>
      </c>
      <c r="F23" s="135" t="str">
        <f>IF($C23=$C$60,IF(LEN($B23)&gt;0,IF('Koreksi (p)'!M22&gt;0,'Koreksi (p)'!M22,0),""),"")</f>
        <v/>
      </c>
      <c r="G23" s="132">
        <f>IF($C23=$C$61,IF(LEN($B23)&gt;0,IF('Koreksi (p)'!M22&gt;0,'Koreksi (p)'!M22,0),""),"")</f>
        <v>1</v>
      </c>
      <c r="H23" s="135" t="str">
        <f>IF($C23=$C$60,IF(LEN($B23)&gt;0,IF('Koreksi (p)'!N22
&gt;0,'Koreksi (p)'!N22,0),""),"")</f>
        <v/>
      </c>
      <c r="I23" s="132">
        <f>IF($C23=$C$61,IF(LEN($B23)&gt;0,IF('Koreksi (p)'!N22
&gt;0,'Koreksi (p)'!N22,0),""),"")</f>
        <v>0</v>
      </c>
      <c r="J23" s="135" t="str">
        <f>IF($C23=$C$60,IF(LEN($B23)&gt;0,IF('Koreksi (p)'!O22&gt;0,'Koreksi (p)'!O22,0),""),"")</f>
        <v/>
      </c>
      <c r="K23" s="162">
        <f>IF($C23=$C$61,IF(LEN($B23)&gt;0,IF('Koreksi (p)'!O22&gt;0,'Koreksi (p)'!O22,0),""),"")</f>
        <v>1</v>
      </c>
      <c r="L23" s="163" t="str">
        <f>IF($C23=$C$60,IF(LEN($B23)&gt;0,IF('Koreksi (p)'!P22&gt;0,'Koreksi (p)'!P22,0),""),"")</f>
        <v/>
      </c>
      <c r="M23" s="162">
        <f>IF($C23=$C$61,IF(LEN($B23)&gt;0,IF('Koreksi (p)'!P22&gt;0,'Koreksi (p)'!P22,0),""),"")</f>
        <v>0</v>
      </c>
      <c r="N23" s="163" t="str">
        <f>IF($C23=$C$60,IF(LEN($B23)&gt;0,IF('Koreksi (p)'!Q22&gt;0,'Koreksi (p)'!Q22,0),""),"")</f>
        <v/>
      </c>
      <c r="O23" s="162">
        <f>IF($C23=$C$61,IF(LEN($B23)&gt;0,IF('Koreksi (p)'!Q22&gt;0,'Koreksi (p)'!Q22,0),""),"")</f>
        <v>0</v>
      </c>
      <c r="P23" s="163" t="str">
        <f>IF($C23=$C$60,IF(LEN($B23)&gt;0,IF('Koreksi (p)'!R22&gt;0,'Koreksi (p)'!R22,0),""),"")</f>
        <v/>
      </c>
      <c r="Q23" s="162">
        <f>IF($C23=$C$61,IF(LEN($B23)&gt;0,IF('Koreksi (p)'!R22&gt;0,'Koreksi (p)'!R22,0),""),"")</f>
        <v>0</v>
      </c>
      <c r="R23" s="163" t="str">
        <f>IF($C23=$C$60,IF(LEN($B23)&gt;0,IF('Koreksi (p)'!S22&gt;0,'Koreksi (p)'!S22,0),""),"")</f>
        <v/>
      </c>
      <c r="S23" s="162">
        <f>IF($C23=$C$61,IF(LEN($B23)&gt;0,IF('Koreksi (p)'!S22&gt;0,'Koreksi (p)'!S22,0),""),"")</f>
        <v>0</v>
      </c>
      <c r="T23" s="163" t="str">
        <f>IF($C23=$C$60,IF(LEN($B23)&gt;0,IF('Koreksi (p)'!T22&gt;0,'Koreksi (p)'!T22,0),""),"")</f>
        <v/>
      </c>
      <c r="U23" s="162">
        <f>IF($C23=$C$61,IF(LEN($B23)&gt;0,IF('Koreksi (p)'!T22&gt;0,'Koreksi (p)'!T22,0),""),"")</f>
        <v>1</v>
      </c>
      <c r="V23" s="163" t="str">
        <f>IF($C23=$C$60,IF(LEN($B23)&gt;0,IF('Koreksi (p)'!U22&gt;0,'Koreksi (p)'!U22,0),""),"")</f>
        <v/>
      </c>
      <c r="W23" s="162">
        <f>IF($C23=$C$61,IF(LEN($B23)&gt;0,IF('Koreksi (p)'!U22&gt;0,'Koreksi (p)'!U22,0),""),"")</f>
        <v>0</v>
      </c>
      <c r="X23" s="163" t="str">
        <f>IF($C23=$C$60,IF(LEN($B23)&gt;0,IF('Koreksi (p)'!V22&gt;0,'Koreksi (p)'!V22,0),""),"")</f>
        <v/>
      </c>
      <c r="Y23" s="162">
        <f>IF($C23=$C$61,IF(LEN($B23)&gt;0,IF('Koreksi (p)'!V22&gt;0,'Koreksi (p)'!V22,0),""),"")</f>
        <v>0</v>
      </c>
      <c r="Z23" s="163" t="str">
        <f>IF($C23=$C$60,IF(LEN($B23)&gt;0,IF('Koreksi (p)'!W22&gt;0,'Koreksi (p)'!W22,0),""),"")</f>
        <v/>
      </c>
      <c r="AA23" s="162">
        <f>IF($C23=$C$61,IF(LEN($B23)&gt;0,IF('Koreksi (p)'!W22&gt;0,'Koreksi (p)'!W22,0),""),"")</f>
        <v>0</v>
      </c>
      <c r="AB23" s="163" t="str">
        <f>IF($C23=$C$60,IF(LEN($B23)&gt;0,IF('Koreksi (p)'!X22&gt;0,'Koreksi (p)'!X22,0),""),"")</f>
        <v/>
      </c>
      <c r="AC23" s="162">
        <f>IF($C23=$C$61,IF(LEN($B23)&gt;0,IF('Koreksi (p)'!X22&gt;0,'Koreksi (p)'!X22,0),""),"")</f>
        <v>0</v>
      </c>
      <c r="AD23" s="163" t="str">
        <f>IF($C23=$C$60,IF(LEN($B23)&gt;0,IF('Koreksi (p)'!Y22&gt;0,'Koreksi (p)'!Y22,0),""),"")</f>
        <v/>
      </c>
      <c r="AE23" s="162">
        <f>IF($C23=$C$61,IF(LEN($B23)&gt;0,IF('Koreksi (p)'!Y22&gt;0,'Koreksi (p)'!Y22,0),""),"")</f>
        <v>0</v>
      </c>
      <c r="AF23" s="163" t="str">
        <f>IF($C23=$C$60,IF(LEN($B23)&gt;0,IF('Koreksi (p)'!Z22&gt;0,'Koreksi (p)'!Z22,0),""),"")</f>
        <v/>
      </c>
      <c r="AG23" s="162">
        <f>IF($C23=$C$61,IF(LEN($B23)&gt;0,IF('Koreksi (p)'!Z22&gt;0,'Koreksi (p)'!Z22,0),""),"")</f>
        <v>0</v>
      </c>
      <c r="AH23" s="163" t="str">
        <f>IF($C23=$C$60,IF(LEN($B23)&gt;0,IF('Koreksi (p)'!AA22&gt;0,'Koreksi (p)'!AA22,0),""),"")</f>
        <v/>
      </c>
      <c r="AI23" s="162">
        <f>IF($C23=$C$61,IF(LEN($B23)&gt;0,IF('Koreksi (p)'!AA22&gt;0,'Koreksi (p)'!AA22,0),""),"")</f>
        <v>0</v>
      </c>
      <c r="AJ23" s="163" t="str">
        <f>IF($C23=$C$60,IF(LEN($B23)&gt;0,IF('Koreksi (p)'!AB22&gt;0,'Koreksi (p)'!AB22,0),""),"")</f>
        <v/>
      </c>
      <c r="AK23" s="162">
        <f>IF($C23=$C$61,IF(LEN($B23)&gt;0,IF('Koreksi (p)'!AB22&gt;0,'Koreksi (p)'!AB22,0),""),"")</f>
        <v>0</v>
      </c>
      <c r="AL23" s="163" t="str">
        <f>IF($C23=$C$60,IF(LEN($B23)&gt;0,IF('Koreksi (p)'!AC22&gt;0,'Koreksi (p)'!AC22,0),""),"")</f>
        <v/>
      </c>
      <c r="AM23" s="162">
        <f>IF($C23=$C$61,IF(LEN($B23)&gt;0,IF('Koreksi (p)'!AC22&gt;0,'Koreksi (p)'!AC22,0),""),"")</f>
        <v>0</v>
      </c>
      <c r="AN23" s="163" t="str">
        <f>IF($C23=$C$60,IF(LEN($B23)&gt;0,IF('Koreksi (p)'!AD22&gt;0,'Koreksi (p)'!AD22,0),""),"")</f>
        <v/>
      </c>
      <c r="AO23" s="162">
        <f>IF($C23=$C$61,IF(LEN($B23)&gt;0,IF('Koreksi (p)'!AD22&gt;0,'Koreksi (p)'!AD22,0),""),"")</f>
        <v>0</v>
      </c>
      <c r="AP23" s="163" t="str">
        <f>IF($C23=$C$60,IF(LEN($B23)&gt;0,IF('Koreksi (p)'!AE22&gt;0,'Koreksi (p)'!AE22,0),""),"")</f>
        <v/>
      </c>
      <c r="AQ23" s="162">
        <f>IF($C23=$C$61,IF(LEN($B23)&gt;0,IF('Koreksi (p)'!AE22&gt;0,'Koreksi (p)'!AE22,0),""),"")</f>
        <v>0</v>
      </c>
      <c r="AR23" s="163" t="str">
        <f>IF($C23=$C$60,IF(LEN($B23)&gt;0,IF('Koreksi (p)'!AF22&gt;0,'Koreksi (p)'!AF22,0),""),"")</f>
        <v/>
      </c>
      <c r="AS23" s="162">
        <f>IF($C23=$C$61,IF(LEN($B23)&gt;0,IF('Koreksi (p)'!AF22&gt;0,'Koreksi (p)'!AF22,0),""),"")</f>
        <v>0</v>
      </c>
      <c r="AT23" s="163" t="str">
        <f>IF($C23=$C$60,IF(LEN($B23)&gt;0,IF('Koreksi (p)'!AG22&gt;0,'Koreksi (p)'!AG22,0),""),"")</f>
        <v/>
      </c>
      <c r="AU23" s="162">
        <f>IF($C23=$C$61,IF(LEN($B23)&gt;0,IF('Koreksi (p)'!AG22&gt;0,'Koreksi (p)'!AG22,0),""),"")</f>
        <v>0</v>
      </c>
      <c r="AV23" s="163" t="str">
        <f>IF($C23=$C$60,IF(LEN($B23)&gt;0,IF('Koreksi (p)'!AH22&gt;0,'Koreksi (p)'!AH22,0),""),"")</f>
        <v/>
      </c>
      <c r="AW23" s="162">
        <f>IF($C23=$C$61,IF(LEN($B23)&gt;0,IF('Koreksi (p)'!AH22&gt;0,'Koreksi (p)'!AH22,0),""),"")</f>
        <v>0</v>
      </c>
      <c r="AX23" s="163" t="str">
        <f>IF($C23=$C$60,IF(LEN($B23)&gt;0,IF('Koreksi (p)'!AI22&gt;0,'Koreksi (p)'!AI22,0),""),"")</f>
        <v/>
      </c>
      <c r="AY23" s="162">
        <f>IF($C23=$C$61,IF(LEN($B23)&gt;0,IF('Koreksi (p)'!AI22&gt;0,'Koreksi (p)'!AI22,0),""),"")</f>
        <v>0</v>
      </c>
      <c r="AZ23" s="163" t="str">
        <f>IF($C23=$C$60,IF(LEN($B23)&gt;0,IF('Koreksi (p)'!AJ22&gt;0,'Koreksi (p)'!AJ22,0),""),"")</f>
        <v/>
      </c>
      <c r="BA23" s="162">
        <f>IF($C23=$C$61,IF(LEN($B23)&gt;0,IF('Koreksi (p)'!AJ22&gt;0,'Koreksi (p)'!AJ22,0),""),"")</f>
        <v>0</v>
      </c>
      <c r="BB23" s="163" t="str">
        <f>IF($C23=$C$60,IF(LEN($B23)&gt;0,IF('Koreksi (p)'!AK22&gt;0,'Koreksi (p)'!AK22,0),""),"")</f>
        <v/>
      </c>
      <c r="BC23" s="162">
        <f>IF($C23=$C$61,IF(LEN($B23)&gt;0,IF('Koreksi (p)'!AK22&gt;0,'Koreksi (p)'!AK22,0),""),"")</f>
        <v>0</v>
      </c>
      <c r="BD23" s="163" t="str">
        <f>IF($C23=$C$60,IF(LEN($B23)&gt;0,IF('Koreksi (p)'!AL22&gt;0,'Koreksi (p)'!AL22,0),""),"")</f>
        <v/>
      </c>
      <c r="BE23" s="162">
        <f>IF($C23=$C$61,IF(LEN($B23)&gt;0,IF('Koreksi (p)'!AL22&gt;0,'Koreksi (p)'!AL22,0),""),"")</f>
        <v>0</v>
      </c>
      <c r="BF23" s="163" t="str">
        <f>IF($C23=$C$60,IF(LEN($B23)&gt;0,IF('Koreksi (p)'!AM22&gt;0,'Koreksi (p)'!AM22,0),""),"")</f>
        <v/>
      </c>
      <c r="BG23" s="162">
        <f>IF($C23=$C$61,IF(LEN($B23)&gt;0,IF('Koreksi (p)'!AM22&gt;0,'Koreksi (p)'!AM22,0),""),"")</f>
        <v>0</v>
      </c>
      <c r="BH23" s="163" t="str">
        <f>IF($C23=$C$60,IF(LEN($B23)&gt;0,IF('Koreksi (p)'!AN22&gt;0,'Koreksi (p)'!AN22,0),""),"")</f>
        <v/>
      </c>
      <c r="BI23" s="162">
        <f>IF($C23=$C$61,IF(LEN($B23)&gt;0,IF('Koreksi (p)'!AN22&gt;0,'Koreksi (p)'!AN22,0),""),"")</f>
        <v>0</v>
      </c>
      <c r="BJ23" s="163" t="str">
        <f>IF($C23=$C$60,IF(LEN($B23)&gt;0,IF('Koreksi (p)'!AO22&gt;0,'Koreksi (p)'!AO22,0),""),"")</f>
        <v/>
      </c>
      <c r="BK23" s="162">
        <f>IF($C23=$C$61,IF(LEN($B23)&gt;0,IF('Koreksi (p)'!AO22&gt;0,'Koreksi (p)'!AO22,0),""),"")</f>
        <v>0</v>
      </c>
      <c r="BL23" s="163" t="str">
        <f>IF($C23=$C$60,IF(LEN($B23)&gt;0,IF('Koreksi (p)'!AP22&gt;0,'Koreksi (p)'!AP22,0),""),"")</f>
        <v/>
      </c>
      <c r="BM23" s="162">
        <f>IF($C23=$C$61,IF(LEN($B23)&gt;0,IF('Koreksi (p)'!AP22&gt;0,'Koreksi (p)'!AP22,0),""),"")</f>
        <v>0</v>
      </c>
      <c r="BN23" s="163" t="str">
        <f>IF($C23=$C$60,IF(LEN($B23)&gt;0,IF('Koreksi (p)'!AQ22&gt;0,'Koreksi (p)'!AQ22,0),""),"")</f>
        <v/>
      </c>
      <c r="BO23" s="162">
        <f>IF($C23=$C$61,IF(LEN($B23)&gt;0,IF('Koreksi (p)'!AQ22&gt;0,'Koreksi (p)'!AQ22,0),""),"")</f>
        <v>0</v>
      </c>
      <c r="BP23" s="163" t="str">
        <f>IF($C23=$C$60,IF(LEN($B23)&gt;0,IF('Koreksi (p)'!AR22&gt;0,'Koreksi (p)'!AR22,0),""),"")</f>
        <v/>
      </c>
      <c r="BQ23" s="162">
        <f>IF($C23=$C$61,IF(LEN($B23)&gt;0,IF('Koreksi (p)'!AR22&gt;0,'Koreksi (p)'!AR22,0),""),"")</f>
        <v>0</v>
      </c>
      <c r="BR23" s="163" t="str">
        <f>IF($C23=$C$60,IF(LEN($B23)&gt;0,IF('Koreksi (p)'!AS22&gt;0,'Koreksi (p)'!AS22,0),""),"")</f>
        <v/>
      </c>
      <c r="BS23" s="162">
        <f>IF($C23=$C$61,IF(LEN($B23)&gt;0,IF('Koreksi (p)'!AS22&gt;0,'Koreksi (p)'!AS22,0),""),"")</f>
        <v>0</v>
      </c>
      <c r="BT23" s="163" t="str">
        <f>IF($C23=$C$60,IF(LEN($B23)&gt;0,IF('Koreksi (p)'!AT22&gt;0,'Koreksi (p)'!AT22,0),""),"")</f>
        <v/>
      </c>
      <c r="BU23" s="162">
        <f>IF($C23=$C$61,IF(LEN($B23)&gt;0,IF('Koreksi (p)'!AT22&gt;0,'Koreksi (p)'!AT22,0),""),"")</f>
        <v>0</v>
      </c>
      <c r="BV23" s="163" t="str">
        <f>IF($C23=$C$60,IF(LEN($B23)&gt;0,IF('Koreksi (p)'!AU22&gt;0,'Koreksi (p)'!AU22,0),""),"")</f>
        <v/>
      </c>
      <c r="BW23" s="162">
        <f>IF($C23=$C$61,IF(LEN($B23)&gt;0,IF('Koreksi (p)'!AU22&gt;0,'Koreksi (p)'!AU22,0),""),"")</f>
        <v>0</v>
      </c>
      <c r="BX23" s="163" t="str">
        <f>IF($C23=$C$60,IF(LEN($B23)&gt;0,IF('Koreksi (p)'!AV22&gt;0,'Koreksi (p)'!AV22,0),""),"")</f>
        <v/>
      </c>
      <c r="BY23" s="162">
        <f>IF($C23=$C$61,IF(LEN($B23)&gt;0,IF('Koreksi (p)'!AV22&gt;0,'Koreksi (p)'!AV22,0),""),"")</f>
        <v>0</v>
      </c>
      <c r="BZ23" s="163" t="str">
        <f>IF($C23=$C$60,IF(LEN($B23)&gt;0,IF('Koreksi (p)'!AW22&gt;0,'Koreksi (p)'!AW22,0),""),"")</f>
        <v/>
      </c>
      <c r="CA23" s="162">
        <f>IF($C23=$C$61,IF(LEN($B23)&gt;0,IF('Koreksi (p)'!AW22&gt;0,'Koreksi (p)'!AW22,0),""),"")</f>
        <v>0</v>
      </c>
      <c r="CB23" s="163" t="str">
        <f>IF($C23=$C$60,IF(LEN($B23)&gt;0,IF('Koreksi (p)'!AX22&gt;0,'Koreksi (p)'!AX22,0),""),"")</f>
        <v/>
      </c>
      <c r="CC23" s="162">
        <f>IF($C23=$C$61,IF(LEN($B23)&gt;0,IF('Koreksi (p)'!AX22&gt;0,'Koreksi (p)'!AX22,0),""),"")</f>
        <v>0</v>
      </c>
      <c r="CD23" s="163" t="str">
        <f>IF($C23=$C$60,IF(LEN($B23)&gt;0,IF('Koreksi (p)'!AY22&gt;0,'Koreksi (p)'!AY22,0),""),"")</f>
        <v/>
      </c>
      <c r="CE23" s="162">
        <f>IF($C23=$C$61,IF(LEN($B23)&gt;0,IF('Koreksi (p)'!AY22&gt;0,'Koreksi (p)'!AY22,0),""),"")</f>
        <v>0</v>
      </c>
      <c r="CF23" s="103">
        <f>IF(LEN(C23)&gt;0,'Koreksi (p)'!AZ22,"")</f>
        <v>4</v>
      </c>
      <c r="CG23" s="100">
        <f>'Koreksi (p)'!BA22</f>
        <v>40</v>
      </c>
      <c r="CH23" s="100">
        <f t="shared" si="0"/>
        <v>40</v>
      </c>
      <c r="CI23" s="95" t="str">
        <f t="shared" si="1"/>
        <v>-</v>
      </c>
      <c r="CJ23" s="96" t="str">
        <f t="shared" si="2"/>
        <v>X</v>
      </c>
    </row>
    <row r="24" spans="1:88" ht="11.25" customHeight="1">
      <c r="A24" s="101">
        <v>11</v>
      </c>
      <c r="B24" s="128" t="str">
        <f>IF('Koreksi (p)'!B23&lt;&gt;"",'Koreksi (p)'!B23,"")</f>
        <v>HARIS SUNGKOWO</v>
      </c>
      <c r="C24" s="104" t="str">
        <f>IF(LEN('Koreksi (p)'!C23)&gt;0,'Koreksi (p)'!C23,"")</f>
        <v>a</v>
      </c>
      <c r="D24" s="136">
        <f>IF($C24=$C$60,IF(LEN($B24)&gt;0,IF('Koreksi (p)'!L23&gt;0,'Koreksi (p)'!L23,0),""),"")</f>
        <v>1</v>
      </c>
      <c r="E24" s="133" t="str">
        <f>IF($C24=$C$61,IF(LEN($B24)&gt;0,IF('Koreksi (p)'!L23&gt;0,'Koreksi (p)'!L23,0),""),"")</f>
        <v/>
      </c>
      <c r="F24" s="136">
        <f>IF($C24=$C$60,IF(LEN($B24)&gt;0,IF('Koreksi (p)'!M23&gt;0,'Koreksi (p)'!M23,0),""),"")</f>
        <v>1</v>
      </c>
      <c r="G24" s="133" t="str">
        <f>IF($C24=$C$61,IF(LEN($B24)&gt;0,IF('Koreksi (p)'!M23&gt;0,'Koreksi (p)'!M23,0),""),"")</f>
        <v/>
      </c>
      <c r="H24" s="136">
        <f>IF($C24=$C$60,IF(LEN($B24)&gt;0,IF('Koreksi (p)'!N23
&gt;0,'Koreksi (p)'!N23,0),""),"")</f>
        <v>1</v>
      </c>
      <c r="I24" s="133" t="str">
        <f>IF($C24=$C$61,IF(LEN($B24)&gt;0,IF('Koreksi (p)'!N23
&gt;0,'Koreksi (p)'!N23,0),""),"")</f>
        <v/>
      </c>
      <c r="J24" s="136">
        <f>IF($C24=$C$60,IF(LEN($B24)&gt;0,IF('Koreksi (p)'!O23&gt;0,'Koreksi (p)'!O23,0),""),"")</f>
        <v>0</v>
      </c>
      <c r="K24" s="164" t="str">
        <f>IF($C24=$C$61,IF(LEN($B24)&gt;0,IF('Koreksi (p)'!O23&gt;0,'Koreksi (p)'!O23,0),""),"")</f>
        <v/>
      </c>
      <c r="L24" s="165">
        <f>IF($C24=$C$60,IF(LEN($B24)&gt;0,IF('Koreksi (p)'!P23&gt;0,'Koreksi (p)'!P23,0),""),"")</f>
        <v>0</v>
      </c>
      <c r="M24" s="164" t="str">
        <f>IF($C24=$C$61,IF(LEN($B24)&gt;0,IF('Koreksi (p)'!P23&gt;0,'Koreksi (p)'!P23,0),""),"")</f>
        <v/>
      </c>
      <c r="N24" s="165">
        <f>IF($C24=$C$60,IF(LEN($B24)&gt;0,IF('Koreksi (p)'!Q23&gt;0,'Koreksi (p)'!Q23,0),""),"")</f>
        <v>1</v>
      </c>
      <c r="O24" s="164" t="str">
        <f>IF($C24=$C$61,IF(LEN($B24)&gt;0,IF('Koreksi (p)'!Q23&gt;0,'Koreksi (p)'!Q23,0),""),"")</f>
        <v/>
      </c>
      <c r="P24" s="165">
        <f>IF($C24=$C$60,IF(LEN($B24)&gt;0,IF('Koreksi (p)'!R23&gt;0,'Koreksi (p)'!R23,0),""),"")</f>
        <v>1</v>
      </c>
      <c r="Q24" s="164" t="str">
        <f>IF($C24=$C$61,IF(LEN($B24)&gt;0,IF('Koreksi (p)'!R23&gt;0,'Koreksi (p)'!R23,0),""),"")</f>
        <v/>
      </c>
      <c r="R24" s="165">
        <f>IF($C24=$C$60,IF(LEN($B24)&gt;0,IF('Koreksi (p)'!S23&gt;0,'Koreksi (p)'!S23,0),""),"")</f>
        <v>1</v>
      </c>
      <c r="S24" s="164" t="str">
        <f>IF($C24=$C$61,IF(LEN($B24)&gt;0,IF('Koreksi (p)'!S23&gt;0,'Koreksi (p)'!S23,0),""),"")</f>
        <v/>
      </c>
      <c r="T24" s="165">
        <f>IF($C24=$C$60,IF(LEN($B24)&gt;0,IF('Koreksi (p)'!T23&gt;0,'Koreksi (p)'!T23,0),""),"")</f>
        <v>1</v>
      </c>
      <c r="U24" s="164" t="str">
        <f>IF($C24=$C$61,IF(LEN($B24)&gt;0,IF('Koreksi (p)'!T23&gt;0,'Koreksi (p)'!T23,0),""),"")</f>
        <v/>
      </c>
      <c r="V24" s="165">
        <f>IF($C24=$C$60,IF(LEN($B24)&gt;0,IF('Koreksi (p)'!U23&gt;0,'Koreksi (p)'!U23,0),""),"")</f>
        <v>1</v>
      </c>
      <c r="W24" s="164" t="str">
        <f>IF($C24=$C$61,IF(LEN($B24)&gt;0,IF('Koreksi (p)'!U23&gt;0,'Koreksi (p)'!U23,0),""),"")</f>
        <v/>
      </c>
      <c r="X24" s="165">
        <f>IF($C24=$C$60,IF(LEN($B24)&gt;0,IF('Koreksi (p)'!V23&gt;0,'Koreksi (p)'!V23,0),""),"")</f>
        <v>0</v>
      </c>
      <c r="Y24" s="164" t="str">
        <f>IF($C24=$C$61,IF(LEN($B24)&gt;0,IF('Koreksi (p)'!V23&gt;0,'Koreksi (p)'!V23,0),""),"")</f>
        <v/>
      </c>
      <c r="Z24" s="165">
        <f>IF($C24=$C$60,IF(LEN($B24)&gt;0,IF('Koreksi (p)'!W23&gt;0,'Koreksi (p)'!W23,0),""),"")</f>
        <v>0</v>
      </c>
      <c r="AA24" s="164" t="str">
        <f>IF($C24=$C$61,IF(LEN($B24)&gt;0,IF('Koreksi (p)'!W23&gt;0,'Koreksi (p)'!W23,0),""),"")</f>
        <v/>
      </c>
      <c r="AB24" s="165">
        <f>IF($C24=$C$60,IF(LEN($B24)&gt;0,IF('Koreksi (p)'!X23&gt;0,'Koreksi (p)'!X23,0),""),"")</f>
        <v>0</v>
      </c>
      <c r="AC24" s="164" t="str">
        <f>IF($C24=$C$61,IF(LEN($B24)&gt;0,IF('Koreksi (p)'!X23&gt;0,'Koreksi (p)'!X23,0),""),"")</f>
        <v/>
      </c>
      <c r="AD24" s="165">
        <f>IF($C24=$C$60,IF(LEN($B24)&gt;0,IF('Koreksi (p)'!Y23&gt;0,'Koreksi (p)'!Y23,0),""),"")</f>
        <v>0</v>
      </c>
      <c r="AE24" s="164" t="str">
        <f>IF($C24=$C$61,IF(LEN($B24)&gt;0,IF('Koreksi (p)'!Y23&gt;0,'Koreksi (p)'!Y23,0),""),"")</f>
        <v/>
      </c>
      <c r="AF24" s="165">
        <f>IF($C24=$C$60,IF(LEN($B24)&gt;0,IF('Koreksi (p)'!Z23&gt;0,'Koreksi (p)'!Z23,0),""),"")</f>
        <v>0</v>
      </c>
      <c r="AG24" s="164" t="str">
        <f>IF($C24=$C$61,IF(LEN($B24)&gt;0,IF('Koreksi (p)'!Z23&gt;0,'Koreksi (p)'!Z23,0),""),"")</f>
        <v/>
      </c>
      <c r="AH24" s="165">
        <f>IF($C24=$C$60,IF(LEN($B24)&gt;0,IF('Koreksi (p)'!AA23&gt;0,'Koreksi (p)'!AA23,0),""),"")</f>
        <v>0</v>
      </c>
      <c r="AI24" s="164" t="str">
        <f>IF($C24=$C$61,IF(LEN($B24)&gt;0,IF('Koreksi (p)'!AA23&gt;0,'Koreksi (p)'!AA23,0),""),"")</f>
        <v/>
      </c>
      <c r="AJ24" s="165">
        <f>IF($C24=$C$60,IF(LEN($B24)&gt;0,IF('Koreksi (p)'!AB23&gt;0,'Koreksi (p)'!AB23,0),""),"")</f>
        <v>0</v>
      </c>
      <c r="AK24" s="164" t="str">
        <f>IF($C24=$C$61,IF(LEN($B24)&gt;0,IF('Koreksi (p)'!AB23&gt;0,'Koreksi (p)'!AB23,0),""),"")</f>
        <v/>
      </c>
      <c r="AL24" s="165">
        <f>IF($C24=$C$60,IF(LEN($B24)&gt;0,IF('Koreksi (p)'!AC23&gt;0,'Koreksi (p)'!AC23,0),""),"")</f>
        <v>0</v>
      </c>
      <c r="AM24" s="164" t="str">
        <f>IF($C24=$C$61,IF(LEN($B24)&gt;0,IF('Koreksi (p)'!AC23&gt;0,'Koreksi (p)'!AC23,0),""),"")</f>
        <v/>
      </c>
      <c r="AN24" s="165">
        <f>IF($C24=$C$60,IF(LEN($B24)&gt;0,IF('Koreksi (p)'!AD23&gt;0,'Koreksi (p)'!AD23,0),""),"")</f>
        <v>0</v>
      </c>
      <c r="AO24" s="164" t="str">
        <f>IF($C24=$C$61,IF(LEN($B24)&gt;0,IF('Koreksi (p)'!AD23&gt;0,'Koreksi (p)'!AD23,0),""),"")</f>
        <v/>
      </c>
      <c r="AP24" s="165">
        <f>IF($C24=$C$60,IF(LEN($B24)&gt;0,IF('Koreksi (p)'!AE23&gt;0,'Koreksi (p)'!AE23,0),""),"")</f>
        <v>0</v>
      </c>
      <c r="AQ24" s="164" t="str">
        <f>IF($C24=$C$61,IF(LEN($B24)&gt;0,IF('Koreksi (p)'!AE23&gt;0,'Koreksi (p)'!AE23,0),""),"")</f>
        <v/>
      </c>
      <c r="AR24" s="165">
        <f>IF($C24=$C$60,IF(LEN($B24)&gt;0,IF('Koreksi (p)'!AF23&gt;0,'Koreksi (p)'!AF23,0),""),"")</f>
        <v>0</v>
      </c>
      <c r="AS24" s="164" t="str">
        <f>IF($C24=$C$61,IF(LEN($B24)&gt;0,IF('Koreksi (p)'!AF23&gt;0,'Koreksi (p)'!AF23,0),""),"")</f>
        <v/>
      </c>
      <c r="AT24" s="165">
        <f>IF($C24=$C$60,IF(LEN($B24)&gt;0,IF('Koreksi (p)'!AG23&gt;0,'Koreksi (p)'!AG23,0),""),"")</f>
        <v>0</v>
      </c>
      <c r="AU24" s="164" t="str">
        <f>IF($C24=$C$61,IF(LEN($B24)&gt;0,IF('Koreksi (p)'!AG23&gt;0,'Koreksi (p)'!AG23,0),""),"")</f>
        <v/>
      </c>
      <c r="AV24" s="165">
        <f>IF($C24=$C$60,IF(LEN($B24)&gt;0,IF('Koreksi (p)'!AH23&gt;0,'Koreksi (p)'!AH23,0),""),"")</f>
        <v>0</v>
      </c>
      <c r="AW24" s="164" t="str">
        <f>IF($C24=$C$61,IF(LEN($B24)&gt;0,IF('Koreksi (p)'!AH23&gt;0,'Koreksi (p)'!AH23,0),""),"")</f>
        <v/>
      </c>
      <c r="AX24" s="165">
        <f>IF($C24=$C$60,IF(LEN($B24)&gt;0,IF('Koreksi (p)'!AI23&gt;0,'Koreksi (p)'!AI23,0),""),"")</f>
        <v>0</v>
      </c>
      <c r="AY24" s="164" t="str">
        <f>IF($C24=$C$61,IF(LEN($B24)&gt;0,IF('Koreksi (p)'!AI23&gt;0,'Koreksi (p)'!AI23,0),""),"")</f>
        <v/>
      </c>
      <c r="AZ24" s="165">
        <f>IF($C24=$C$60,IF(LEN($B24)&gt;0,IF('Koreksi (p)'!AJ23&gt;0,'Koreksi (p)'!AJ23,0),""),"")</f>
        <v>0</v>
      </c>
      <c r="BA24" s="164" t="str">
        <f>IF($C24=$C$61,IF(LEN($B24)&gt;0,IF('Koreksi (p)'!AJ23&gt;0,'Koreksi (p)'!AJ23,0),""),"")</f>
        <v/>
      </c>
      <c r="BB24" s="165">
        <f>IF($C24=$C$60,IF(LEN($B24)&gt;0,IF('Koreksi (p)'!AK23&gt;0,'Koreksi (p)'!AK23,0),""),"")</f>
        <v>0</v>
      </c>
      <c r="BC24" s="164" t="str">
        <f>IF($C24=$C$61,IF(LEN($B24)&gt;0,IF('Koreksi (p)'!AK23&gt;0,'Koreksi (p)'!AK23,0),""),"")</f>
        <v/>
      </c>
      <c r="BD24" s="165">
        <f>IF($C24=$C$60,IF(LEN($B24)&gt;0,IF('Koreksi (p)'!AL23&gt;0,'Koreksi (p)'!AL23,0),""),"")</f>
        <v>0</v>
      </c>
      <c r="BE24" s="164" t="str">
        <f>IF($C24=$C$61,IF(LEN($B24)&gt;0,IF('Koreksi (p)'!AL23&gt;0,'Koreksi (p)'!AL23,0),""),"")</f>
        <v/>
      </c>
      <c r="BF24" s="165">
        <f>IF($C24=$C$60,IF(LEN($B24)&gt;0,IF('Koreksi (p)'!AM23&gt;0,'Koreksi (p)'!AM23,0),""),"")</f>
        <v>0</v>
      </c>
      <c r="BG24" s="164" t="str">
        <f>IF($C24=$C$61,IF(LEN($B24)&gt;0,IF('Koreksi (p)'!AM23&gt;0,'Koreksi (p)'!AM23,0),""),"")</f>
        <v/>
      </c>
      <c r="BH24" s="165">
        <f>IF($C24=$C$60,IF(LEN($B24)&gt;0,IF('Koreksi (p)'!AN23&gt;0,'Koreksi (p)'!AN23,0),""),"")</f>
        <v>0</v>
      </c>
      <c r="BI24" s="164" t="str">
        <f>IF($C24=$C$61,IF(LEN($B24)&gt;0,IF('Koreksi (p)'!AN23&gt;0,'Koreksi (p)'!AN23,0),""),"")</f>
        <v/>
      </c>
      <c r="BJ24" s="165">
        <f>IF($C24=$C$60,IF(LEN($B24)&gt;0,IF('Koreksi (p)'!AO23&gt;0,'Koreksi (p)'!AO23,0),""),"")</f>
        <v>0</v>
      </c>
      <c r="BK24" s="164" t="str">
        <f>IF($C24=$C$61,IF(LEN($B24)&gt;0,IF('Koreksi (p)'!AO23&gt;0,'Koreksi (p)'!AO23,0),""),"")</f>
        <v/>
      </c>
      <c r="BL24" s="165">
        <f>IF($C24=$C$60,IF(LEN($B24)&gt;0,IF('Koreksi (p)'!AP23&gt;0,'Koreksi (p)'!AP23,0),""),"")</f>
        <v>0</v>
      </c>
      <c r="BM24" s="164" t="str">
        <f>IF($C24=$C$61,IF(LEN($B24)&gt;0,IF('Koreksi (p)'!AP23&gt;0,'Koreksi (p)'!AP23,0),""),"")</f>
        <v/>
      </c>
      <c r="BN24" s="165">
        <f>IF($C24=$C$60,IF(LEN($B24)&gt;0,IF('Koreksi (p)'!AQ23&gt;0,'Koreksi (p)'!AQ23,0),""),"")</f>
        <v>0</v>
      </c>
      <c r="BO24" s="164" t="str">
        <f>IF($C24=$C$61,IF(LEN($B24)&gt;0,IF('Koreksi (p)'!AQ23&gt;0,'Koreksi (p)'!AQ23,0),""),"")</f>
        <v/>
      </c>
      <c r="BP24" s="165">
        <f>IF($C24=$C$60,IF(LEN($B24)&gt;0,IF('Koreksi (p)'!AR23&gt;0,'Koreksi (p)'!AR23,0),""),"")</f>
        <v>0</v>
      </c>
      <c r="BQ24" s="164" t="str">
        <f>IF($C24=$C$61,IF(LEN($B24)&gt;0,IF('Koreksi (p)'!AR23&gt;0,'Koreksi (p)'!AR23,0),""),"")</f>
        <v/>
      </c>
      <c r="BR24" s="165">
        <f>IF($C24=$C$60,IF(LEN($B24)&gt;0,IF('Koreksi (p)'!AS23&gt;0,'Koreksi (p)'!AS23,0),""),"")</f>
        <v>0</v>
      </c>
      <c r="BS24" s="164" t="str">
        <f>IF($C24=$C$61,IF(LEN($B24)&gt;0,IF('Koreksi (p)'!AS23&gt;0,'Koreksi (p)'!AS23,0),""),"")</f>
        <v/>
      </c>
      <c r="BT24" s="165">
        <f>IF($C24=$C$60,IF(LEN($B24)&gt;0,IF('Koreksi (p)'!AT23&gt;0,'Koreksi (p)'!AT23,0),""),"")</f>
        <v>0</v>
      </c>
      <c r="BU24" s="164" t="str">
        <f>IF($C24=$C$61,IF(LEN($B24)&gt;0,IF('Koreksi (p)'!AT23&gt;0,'Koreksi (p)'!AT23,0),""),"")</f>
        <v/>
      </c>
      <c r="BV24" s="165">
        <f>IF($C24=$C$60,IF(LEN($B24)&gt;0,IF('Koreksi (p)'!AU23&gt;0,'Koreksi (p)'!AU23,0),""),"")</f>
        <v>0</v>
      </c>
      <c r="BW24" s="164" t="str">
        <f>IF($C24=$C$61,IF(LEN($B24)&gt;0,IF('Koreksi (p)'!AU23&gt;0,'Koreksi (p)'!AU23,0),""),"")</f>
        <v/>
      </c>
      <c r="BX24" s="165">
        <f>IF($C24=$C$60,IF(LEN($B24)&gt;0,IF('Koreksi (p)'!AV23&gt;0,'Koreksi (p)'!AV23,0),""),"")</f>
        <v>0</v>
      </c>
      <c r="BY24" s="164" t="str">
        <f>IF($C24=$C$61,IF(LEN($B24)&gt;0,IF('Koreksi (p)'!AV23&gt;0,'Koreksi (p)'!AV23,0),""),"")</f>
        <v/>
      </c>
      <c r="BZ24" s="165">
        <f>IF($C24=$C$60,IF(LEN($B24)&gt;0,IF('Koreksi (p)'!AW23&gt;0,'Koreksi (p)'!AW23,0),""),"")</f>
        <v>0</v>
      </c>
      <c r="CA24" s="164" t="str">
        <f>IF($C24=$C$61,IF(LEN($B24)&gt;0,IF('Koreksi (p)'!AW23&gt;0,'Koreksi (p)'!AW23,0),""),"")</f>
        <v/>
      </c>
      <c r="CB24" s="165">
        <f>IF($C24=$C$60,IF(LEN($B24)&gt;0,IF('Koreksi (p)'!AX23&gt;0,'Koreksi (p)'!AX23,0),""),"")</f>
        <v>0</v>
      </c>
      <c r="CC24" s="164" t="str">
        <f>IF($C24=$C$61,IF(LEN($B24)&gt;0,IF('Koreksi (p)'!AX23&gt;0,'Koreksi (p)'!AX23,0),""),"")</f>
        <v/>
      </c>
      <c r="CD24" s="165">
        <f>IF($C24=$C$60,IF(LEN($B24)&gt;0,IF('Koreksi (p)'!AY23&gt;0,'Koreksi (p)'!AY23,0),""),"")</f>
        <v>0</v>
      </c>
      <c r="CE24" s="164" t="str">
        <f>IF($C24=$C$61,IF(LEN($B24)&gt;0,IF('Koreksi (p)'!AY23&gt;0,'Koreksi (p)'!AY23,0),""),"")</f>
        <v/>
      </c>
      <c r="CF24" s="46">
        <f>IF(LEN(C24)&gt;0,'Koreksi (p)'!AZ23,"")</f>
        <v>8</v>
      </c>
      <c r="CG24" s="102">
        <f>'Koreksi (p)'!BA23</f>
        <v>80</v>
      </c>
      <c r="CH24" s="102">
        <f t="shared" si="0"/>
        <v>80</v>
      </c>
      <c r="CI24" s="93" t="str">
        <f t="shared" si="1"/>
        <v>V</v>
      </c>
      <c r="CJ24" s="94" t="str">
        <f t="shared" si="2"/>
        <v>-</v>
      </c>
    </row>
    <row r="25" spans="1:88" ht="11.25" customHeight="1">
      <c r="A25" s="97">
        <v>12</v>
      </c>
      <c r="B25" s="129" t="str">
        <f>IF('Koreksi (p)'!B24&lt;&gt;"",'Koreksi (p)'!B24,"")</f>
        <v>IDA NURYANI</v>
      </c>
      <c r="C25" s="105" t="str">
        <f>IF(LEN('Koreksi (p)'!C24)&gt;0,'Koreksi (p)'!C24,"")</f>
        <v>b</v>
      </c>
      <c r="D25" s="134" t="str">
        <f>IF($C25=$C$60,IF(LEN($B25)&gt;0,IF('Koreksi (p)'!L24&gt;0,'Koreksi (p)'!L24,0),""),"")</f>
        <v/>
      </c>
      <c r="E25" s="131">
        <f>IF($C25=$C$61,IF(LEN($B25)&gt;0,IF('Koreksi (p)'!L24&gt;0,'Koreksi (p)'!L24,0),""),"")</f>
        <v>1</v>
      </c>
      <c r="F25" s="134" t="str">
        <f>IF($C25=$C$60,IF(LEN($B25)&gt;0,IF('Koreksi (p)'!M24&gt;0,'Koreksi (p)'!M24,0),""),"")</f>
        <v/>
      </c>
      <c r="G25" s="131">
        <f>IF($C25=$C$61,IF(LEN($B25)&gt;0,IF('Koreksi (p)'!M24&gt;0,'Koreksi (p)'!M24,0),""),"")</f>
        <v>1</v>
      </c>
      <c r="H25" s="134" t="str">
        <f>IF($C25=$C$60,IF(LEN($B25)&gt;0,IF('Koreksi (p)'!N24
&gt;0,'Koreksi (p)'!N24,0),""),"")</f>
        <v/>
      </c>
      <c r="I25" s="131">
        <f>IF($C25=$C$61,IF(LEN($B25)&gt;0,IF('Koreksi (p)'!N24
&gt;0,'Koreksi (p)'!N24,0),""),"")</f>
        <v>0</v>
      </c>
      <c r="J25" s="134" t="str">
        <f>IF($C25=$C$60,IF(LEN($B25)&gt;0,IF('Koreksi (p)'!O24&gt;0,'Koreksi (p)'!O24,0),""),"")</f>
        <v/>
      </c>
      <c r="K25" s="160">
        <f>IF($C25=$C$61,IF(LEN($B25)&gt;0,IF('Koreksi (p)'!O24&gt;0,'Koreksi (p)'!O24,0),""),"")</f>
        <v>1</v>
      </c>
      <c r="L25" s="161" t="str">
        <f>IF($C25=$C$60,IF(LEN($B25)&gt;0,IF('Koreksi (p)'!P24&gt;0,'Koreksi (p)'!P24,0),""),"")</f>
        <v/>
      </c>
      <c r="M25" s="160">
        <f>IF($C25=$C$61,IF(LEN($B25)&gt;0,IF('Koreksi (p)'!P24&gt;0,'Koreksi (p)'!P24,0),""),"")</f>
        <v>1</v>
      </c>
      <c r="N25" s="161" t="str">
        <f>IF($C25=$C$60,IF(LEN($B25)&gt;0,IF('Koreksi (p)'!Q24&gt;0,'Koreksi (p)'!Q24,0),""),"")</f>
        <v/>
      </c>
      <c r="O25" s="160">
        <f>IF($C25=$C$61,IF(LEN($B25)&gt;0,IF('Koreksi (p)'!Q24&gt;0,'Koreksi (p)'!Q24,0),""),"")</f>
        <v>1</v>
      </c>
      <c r="P25" s="161" t="str">
        <f>IF($C25=$C$60,IF(LEN($B25)&gt;0,IF('Koreksi (p)'!R24&gt;0,'Koreksi (p)'!R24,0),""),"")</f>
        <v/>
      </c>
      <c r="Q25" s="160">
        <f>IF($C25=$C$61,IF(LEN($B25)&gt;0,IF('Koreksi (p)'!R24&gt;0,'Koreksi (p)'!R24,0),""),"")</f>
        <v>1</v>
      </c>
      <c r="R25" s="161" t="str">
        <f>IF($C25=$C$60,IF(LEN($B25)&gt;0,IF('Koreksi (p)'!S24&gt;0,'Koreksi (p)'!S24,0),""),"")</f>
        <v/>
      </c>
      <c r="S25" s="160">
        <f>IF($C25=$C$61,IF(LEN($B25)&gt;0,IF('Koreksi (p)'!S24&gt;0,'Koreksi (p)'!S24,0),""),"")</f>
        <v>0</v>
      </c>
      <c r="T25" s="161" t="str">
        <f>IF($C25=$C$60,IF(LEN($B25)&gt;0,IF('Koreksi (p)'!T24&gt;0,'Koreksi (p)'!T24,0),""),"")</f>
        <v/>
      </c>
      <c r="U25" s="160">
        <f>IF($C25=$C$61,IF(LEN($B25)&gt;0,IF('Koreksi (p)'!T24&gt;0,'Koreksi (p)'!T24,0),""),"")</f>
        <v>1</v>
      </c>
      <c r="V25" s="161" t="str">
        <f>IF($C25=$C$60,IF(LEN($B25)&gt;0,IF('Koreksi (p)'!U24&gt;0,'Koreksi (p)'!U24,0),""),"")</f>
        <v/>
      </c>
      <c r="W25" s="160">
        <f>IF($C25=$C$61,IF(LEN($B25)&gt;0,IF('Koreksi (p)'!U24&gt;0,'Koreksi (p)'!U24,0),""),"")</f>
        <v>1</v>
      </c>
      <c r="X25" s="161" t="str">
        <f>IF($C25=$C$60,IF(LEN($B25)&gt;0,IF('Koreksi (p)'!V24&gt;0,'Koreksi (p)'!V24,0),""),"")</f>
        <v/>
      </c>
      <c r="Y25" s="160">
        <f>IF($C25=$C$61,IF(LEN($B25)&gt;0,IF('Koreksi (p)'!V24&gt;0,'Koreksi (p)'!V24,0),""),"")</f>
        <v>0</v>
      </c>
      <c r="Z25" s="161" t="str">
        <f>IF($C25=$C$60,IF(LEN($B25)&gt;0,IF('Koreksi (p)'!W24&gt;0,'Koreksi (p)'!W24,0),""),"")</f>
        <v/>
      </c>
      <c r="AA25" s="160">
        <f>IF($C25=$C$61,IF(LEN($B25)&gt;0,IF('Koreksi (p)'!W24&gt;0,'Koreksi (p)'!W24,0),""),"")</f>
        <v>0</v>
      </c>
      <c r="AB25" s="161" t="str">
        <f>IF($C25=$C$60,IF(LEN($B25)&gt;0,IF('Koreksi (p)'!X24&gt;0,'Koreksi (p)'!X24,0),""),"")</f>
        <v/>
      </c>
      <c r="AC25" s="160">
        <f>IF($C25=$C$61,IF(LEN($B25)&gt;0,IF('Koreksi (p)'!X24&gt;0,'Koreksi (p)'!X24,0),""),"")</f>
        <v>0</v>
      </c>
      <c r="AD25" s="161" t="str">
        <f>IF($C25=$C$60,IF(LEN($B25)&gt;0,IF('Koreksi (p)'!Y24&gt;0,'Koreksi (p)'!Y24,0),""),"")</f>
        <v/>
      </c>
      <c r="AE25" s="160">
        <f>IF($C25=$C$61,IF(LEN($B25)&gt;0,IF('Koreksi (p)'!Y24&gt;0,'Koreksi (p)'!Y24,0),""),"")</f>
        <v>0</v>
      </c>
      <c r="AF25" s="161" t="str">
        <f>IF($C25=$C$60,IF(LEN($B25)&gt;0,IF('Koreksi (p)'!Z24&gt;0,'Koreksi (p)'!Z24,0),""),"")</f>
        <v/>
      </c>
      <c r="AG25" s="160">
        <f>IF($C25=$C$61,IF(LEN($B25)&gt;0,IF('Koreksi (p)'!Z24&gt;0,'Koreksi (p)'!Z24,0),""),"")</f>
        <v>0</v>
      </c>
      <c r="AH25" s="161" t="str">
        <f>IF($C25=$C$60,IF(LEN($B25)&gt;0,IF('Koreksi (p)'!AA24&gt;0,'Koreksi (p)'!AA24,0),""),"")</f>
        <v/>
      </c>
      <c r="AI25" s="160">
        <f>IF($C25=$C$61,IF(LEN($B25)&gt;0,IF('Koreksi (p)'!AA24&gt;0,'Koreksi (p)'!AA24,0),""),"")</f>
        <v>0</v>
      </c>
      <c r="AJ25" s="161" t="str">
        <f>IF($C25=$C$60,IF(LEN($B25)&gt;0,IF('Koreksi (p)'!AB24&gt;0,'Koreksi (p)'!AB24,0),""),"")</f>
        <v/>
      </c>
      <c r="AK25" s="160">
        <f>IF($C25=$C$61,IF(LEN($B25)&gt;0,IF('Koreksi (p)'!AB24&gt;0,'Koreksi (p)'!AB24,0),""),"")</f>
        <v>0</v>
      </c>
      <c r="AL25" s="161" t="str">
        <f>IF($C25=$C$60,IF(LEN($B25)&gt;0,IF('Koreksi (p)'!AC24&gt;0,'Koreksi (p)'!AC24,0),""),"")</f>
        <v/>
      </c>
      <c r="AM25" s="160">
        <f>IF($C25=$C$61,IF(LEN($B25)&gt;0,IF('Koreksi (p)'!AC24&gt;0,'Koreksi (p)'!AC24,0),""),"")</f>
        <v>0</v>
      </c>
      <c r="AN25" s="161" t="str">
        <f>IF($C25=$C$60,IF(LEN($B25)&gt;0,IF('Koreksi (p)'!AD24&gt;0,'Koreksi (p)'!AD24,0),""),"")</f>
        <v/>
      </c>
      <c r="AO25" s="160">
        <f>IF($C25=$C$61,IF(LEN($B25)&gt;0,IF('Koreksi (p)'!AD24&gt;0,'Koreksi (p)'!AD24,0),""),"")</f>
        <v>0</v>
      </c>
      <c r="AP25" s="161" t="str">
        <f>IF($C25=$C$60,IF(LEN($B25)&gt;0,IF('Koreksi (p)'!AE24&gt;0,'Koreksi (p)'!AE24,0),""),"")</f>
        <v/>
      </c>
      <c r="AQ25" s="160">
        <f>IF($C25=$C$61,IF(LEN($B25)&gt;0,IF('Koreksi (p)'!AE24&gt;0,'Koreksi (p)'!AE24,0),""),"")</f>
        <v>0</v>
      </c>
      <c r="AR25" s="161" t="str">
        <f>IF($C25=$C$60,IF(LEN($B25)&gt;0,IF('Koreksi (p)'!AF24&gt;0,'Koreksi (p)'!AF24,0),""),"")</f>
        <v/>
      </c>
      <c r="AS25" s="160">
        <f>IF($C25=$C$61,IF(LEN($B25)&gt;0,IF('Koreksi (p)'!AF24&gt;0,'Koreksi (p)'!AF24,0),""),"")</f>
        <v>0</v>
      </c>
      <c r="AT25" s="161" t="str">
        <f>IF($C25=$C$60,IF(LEN($B25)&gt;0,IF('Koreksi (p)'!AG24&gt;0,'Koreksi (p)'!AG24,0),""),"")</f>
        <v/>
      </c>
      <c r="AU25" s="160">
        <f>IF($C25=$C$61,IF(LEN($B25)&gt;0,IF('Koreksi (p)'!AG24&gt;0,'Koreksi (p)'!AG24,0),""),"")</f>
        <v>0</v>
      </c>
      <c r="AV25" s="161" t="str">
        <f>IF($C25=$C$60,IF(LEN($B25)&gt;0,IF('Koreksi (p)'!AH24&gt;0,'Koreksi (p)'!AH24,0),""),"")</f>
        <v/>
      </c>
      <c r="AW25" s="160">
        <f>IF($C25=$C$61,IF(LEN($B25)&gt;0,IF('Koreksi (p)'!AH24&gt;0,'Koreksi (p)'!AH24,0),""),"")</f>
        <v>0</v>
      </c>
      <c r="AX25" s="161" t="str">
        <f>IF($C25=$C$60,IF(LEN($B25)&gt;0,IF('Koreksi (p)'!AI24&gt;0,'Koreksi (p)'!AI24,0),""),"")</f>
        <v/>
      </c>
      <c r="AY25" s="160">
        <f>IF($C25=$C$61,IF(LEN($B25)&gt;0,IF('Koreksi (p)'!AI24&gt;0,'Koreksi (p)'!AI24,0),""),"")</f>
        <v>0</v>
      </c>
      <c r="AZ25" s="161" t="str">
        <f>IF($C25=$C$60,IF(LEN($B25)&gt;0,IF('Koreksi (p)'!AJ24&gt;0,'Koreksi (p)'!AJ24,0),""),"")</f>
        <v/>
      </c>
      <c r="BA25" s="160">
        <f>IF($C25=$C$61,IF(LEN($B25)&gt;0,IF('Koreksi (p)'!AJ24&gt;0,'Koreksi (p)'!AJ24,0),""),"")</f>
        <v>0</v>
      </c>
      <c r="BB25" s="161" t="str">
        <f>IF($C25=$C$60,IF(LEN($B25)&gt;0,IF('Koreksi (p)'!AK24&gt;0,'Koreksi (p)'!AK24,0),""),"")</f>
        <v/>
      </c>
      <c r="BC25" s="160">
        <f>IF($C25=$C$61,IF(LEN($B25)&gt;0,IF('Koreksi (p)'!AK24&gt;0,'Koreksi (p)'!AK24,0),""),"")</f>
        <v>0</v>
      </c>
      <c r="BD25" s="161" t="str">
        <f>IF($C25=$C$60,IF(LEN($B25)&gt;0,IF('Koreksi (p)'!AL24&gt;0,'Koreksi (p)'!AL24,0),""),"")</f>
        <v/>
      </c>
      <c r="BE25" s="160">
        <f>IF($C25=$C$61,IF(LEN($B25)&gt;0,IF('Koreksi (p)'!AL24&gt;0,'Koreksi (p)'!AL24,0),""),"")</f>
        <v>0</v>
      </c>
      <c r="BF25" s="161" t="str">
        <f>IF($C25=$C$60,IF(LEN($B25)&gt;0,IF('Koreksi (p)'!AM24&gt;0,'Koreksi (p)'!AM24,0),""),"")</f>
        <v/>
      </c>
      <c r="BG25" s="160">
        <f>IF($C25=$C$61,IF(LEN($B25)&gt;0,IF('Koreksi (p)'!AM24&gt;0,'Koreksi (p)'!AM24,0),""),"")</f>
        <v>0</v>
      </c>
      <c r="BH25" s="161" t="str">
        <f>IF($C25=$C$60,IF(LEN($B25)&gt;0,IF('Koreksi (p)'!AN24&gt;0,'Koreksi (p)'!AN24,0),""),"")</f>
        <v/>
      </c>
      <c r="BI25" s="160">
        <f>IF($C25=$C$61,IF(LEN($B25)&gt;0,IF('Koreksi (p)'!AN24&gt;0,'Koreksi (p)'!AN24,0),""),"")</f>
        <v>0</v>
      </c>
      <c r="BJ25" s="161" t="str">
        <f>IF($C25=$C$60,IF(LEN($B25)&gt;0,IF('Koreksi (p)'!AO24&gt;0,'Koreksi (p)'!AO24,0),""),"")</f>
        <v/>
      </c>
      <c r="BK25" s="160">
        <f>IF($C25=$C$61,IF(LEN($B25)&gt;0,IF('Koreksi (p)'!AO24&gt;0,'Koreksi (p)'!AO24,0),""),"")</f>
        <v>0</v>
      </c>
      <c r="BL25" s="161" t="str">
        <f>IF($C25=$C$60,IF(LEN($B25)&gt;0,IF('Koreksi (p)'!AP24&gt;0,'Koreksi (p)'!AP24,0),""),"")</f>
        <v/>
      </c>
      <c r="BM25" s="160">
        <f>IF($C25=$C$61,IF(LEN($B25)&gt;0,IF('Koreksi (p)'!AP24&gt;0,'Koreksi (p)'!AP24,0),""),"")</f>
        <v>0</v>
      </c>
      <c r="BN25" s="161" t="str">
        <f>IF($C25=$C$60,IF(LEN($B25)&gt;0,IF('Koreksi (p)'!AQ24&gt;0,'Koreksi (p)'!AQ24,0),""),"")</f>
        <v/>
      </c>
      <c r="BO25" s="160">
        <f>IF($C25=$C$61,IF(LEN($B25)&gt;0,IF('Koreksi (p)'!AQ24&gt;0,'Koreksi (p)'!AQ24,0),""),"")</f>
        <v>0</v>
      </c>
      <c r="BP25" s="161" t="str">
        <f>IF($C25=$C$60,IF(LEN($B25)&gt;0,IF('Koreksi (p)'!AR24&gt;0,'Koreksi (p)'!AR24,0),""),"")</f>
        <v/>
      </c>
      <c r="BQ25" s="160">
        <f>IF($C25=$C$61,IF(LEN($B25)&gt;0,IF('Koreksi (p)'!AR24&gt;0,'Koreksi (p)'!AR24,0),""),"")</f>
        <v>0</v>
      </c>
      <c r="BR25" s="161" t="str">
        <f>IF($C25=$C$60,IF(LEN($B25)&gt;0,IF('Koreksi (p)'!AS24&gt;0,'Koreksi (p)'!AS24,0),""),"")</f>
        <v/>
      </c>
      <c r="BS25" s="160">
        <f>IF($C25=$C$61,IF(LEN($B25)&gt;0,IF('Koreksi (p)'!AS24&gt;0,'Koreksi (p)'!AS24,0),""),"")</f>
        <v>0</v>
      </c>
      <c r="BT25" s="161" t="str">
        <f>IF($C25=$C$60,IF(LEN($B25)&gt;0,IF('Koreksi (p)'!AT24&gt;0,'Koreksi (p)'!AT24,0),""),"")</f>
        <v/>
      </c>
      <c r="BU25" s="160">
        <f>IF($C25=$C$61,IF(LEN($B25)&gt;0,IF('Koreksi (p)'!AT24&gt;0,'Koreksi (p)'!AT24,0),""),"")</f>
        <v>0</v>
      </c>
      <c r="BV25" s="161" t="str">
        <f>IF($C25=$C$60,IF(LEN($B25)&gt;0,IF('Koreksi (p)'!AU24&gt;0,'Koreksi (p)'!AU24,0),""),"")</f>
        <v/>
      </c>
      <c r="BW25" s="160">
        <f>IF($C25=$C$61,IF(LEN($B25)&gt;0,IF('Koreksi (p)'!AU24&gt;0,'Koreksi (p)'!AU24,0),""),"")</f>
        <v>0</v>
      </c>
      <c r="BX25" s="161" t="str">
        <f>IF($C25=$C$60,IF(LEN($B25)&gt;0,IF('Koreksi (p)'!AV24&gt;0,'Koreksi (p)'!AV24,0),""),"")</f>
        <v/>
      </c>
      <c r="BY25" s="160">
        <f>IF($C25=$C$61,IF(LEN($B25)&gt;0,IF('Koreksi (p)'!AV24&gt;0,'Koreksi (p)'!AV24,0),""),"")</f>
        <v>0</v>
      </c>
      <c r="BZ25" s="161" t="str">
        <f>IF($C25=$C$60,IF(LEN($B25)&gt;0,IF('Koreksi (p)'!AW24&gt;0,'Koreksi (p)'!AW24,0),""),"")</f>
        <v/>
      </c>
      <c r="CA25" s="160">
        <f>IF($C25=$C$61,IF(LEN($B25)&gt;0,IF('Koreksi (p)'!AW24&gt;0,'Koreksi (p)'!AW24,0),""),"")</f>
        <v>0</v>
      </c>
      <c r="CB25" s="161" t="str">
        <f>IF($C25=$C$60,IF(LEN($B25)&gt;0,IF('Koreksi (p)'!AX24&gt;0,'Koreksi (p)'!AX24,0),""),"")</f>
        <v/>
      </c>
      <c r="CC25" s="160">
        <f>IF($C25=$C$61,IF(LEN($B25)&gt;0,IF('Koreksi (p)'!AX24&gt;0,'Koreksi (p)'!AX24,0),""),"")</f>
        <v>0</v>
      </c>
      <c r="CD25" s="161" t="str">
        <f>IF($C25=$C$60,IF(LEN($B25)&gt;0,IF('Koreksi (p)'!AY24&gt;0,'Koreksi (p)'!AY24,0),""),"")</f>
        <v/>
      </c>
      <c r="CE25" s="160">
        <f>IF($C25=$C$61,IF(LEN($B25)&gt;0,IF('Koreksi (p)'!AY24&gt;0,'Koreksi (p)'!AY24,0),""),"")</f>
        <v>0</v>
      </c>
      <c r="CF25" s="90">
        <f>IF(LEN(C25)&gt;0,'Koreksi (p)'!AZ24,"")</f>
        <v>8</v>
      </c>
      <c r="CG25" s="7">
        <f>'Koreksi (p)'!BA24</f>
        <v>80</v>
      </c>
      <c r="CH25" s="7">
        <f t="shared" si="0"/>
        <v>80</v>
      </c>
      <c r="CI25" s="4" t="str">
        <f t="shared" si="1"/>
        <v>V</v>
      </c>
      <c r="CJ25" s="98" t="str">
        <f t="shared" si="2"/>
        <v>-</v>
      </c>
    </row>
    <row r="26" spans="1:88" ht="11.25" customHeight="1">
      <c r="A26" s="97">
        <v>13</v>
      </c>
      <c r="B26" s="129" t="str">
        <f>IF('Koreksi (p)'!B25&lt;&gt;"",'Koreksi (p)'!B25,"")</f>
        <v>ILHAM SUJUD ROMADLON</v>
      </c>
      <c r="C26" s="105" t="str">
        <f>IF(LEN('Koreksi (p)'!C25)&gt;0,'Koreksi (p)'!C25,"")</f>
        <v>a</v>
      </c>
      <c r="D26" s="134">
        <f>IF($C26=$C$60,IF(LEN($B26)&gt;0,IF('Koreksi (p)'!L25&gt;0,'Koreksi (p)'!L25,0),""),"")</f>
        <v>1</v>
      </c>
      <c r="E26" s="131" t="str">
        <f>IF($C26=$C$61,IF(LEN($B26)&gt;0,IF('Koreksi (p)'!L25&gt;0,'Koreksi (p)'!L25,0),""),"")</f>
        <v/>
      </c>
      <c r="F26" s="134">
        <f>IF($C26=$C$60,IF(LEN($B26)&gt;0,IF('Koreksi (p)'!M25&gt;0,'Koreksi (p)'!M25,0),""),"")</f>
        <v>1</v>
      </c>
      <c r="G26" s="131" t="str">
        <f>IF($C26=$C$61,IF(LEN($B26)&gt;0,IF('Koreksi (p)'!M25&gt;0,'Koreksi (p)'!M25,0),""),"")</f>
        <v/>
      </c>
      <c r="H26" s="134">
        <f>IF($C26=$C$60,IF(LEN($B26)&gt;0,IF('Koreksi (p)'!N25
&gt;0,'Koreksi (p)'!N25,0),""),"")</f>
        <v>1</v>
      </c>
      <c r="I26" s="131" t="str">
        <f>IF($C26=$C$61,IF(LEN($B26)&gt;0,IF('Koreksi (p)'!N25
&gt;0,'Koreksi (p)'!N25,0),""),"")</f>
        <v/>
      </c>
      <c r="J26" s="134">
        <f>IF($C26=$C$60,IF(LEN($B26)&gt;0,IF('Koreksi (p)'!O25&gt;0,'Koreksi (p)'!O25,0),""),"")</f>
        <v>1</v>
      </c>
      <c r="K26" s="160" t="str">
        <f>IF($C26=$C$61,IF(LEN($B26)&gt;0,IF('Koreksi (p)'!O25&gt;0,'Koreksi (p)'!O25,0),""),"")</f>
        <v/>
      </c>
      <c r="L26" s="161">
        <f>IF($C26=$C$60,IF(LEN($B26)&gt;0,IF('Koreksi (p)'!P25&gt;0,'Koreksi (p)'!P25,0),""),"")</f>
        <v>1</v>
      </c>
      <c r="M26" s="160" t="str">
        <f>IF($C26=$C$61,IF(LEN($B26)&gt;0,IF('Koreksi (p)'!P25&gt;0,'Koreksi (p)'!P25,0),""),"")</f>
        <v/>
      </c>
      <c r="N26" s="161">
        <f>IF($C26=$C$60,IF(LEN($B26)&gt;0,IF('Koreksi (p)'!Q25&gt;0,'Koreksi (p)'!Q25,0),""),"")</f>
        <v>1</v>
      </c>
      <c r="O26" s="160" t="str">
        <f>IF($C26=$C$61,IF(LEN($B26)&gt;0,IF('Koreksi (p)'!Q25&gt;0,'Koreksi (p)'!Q25,0),""),"")</f>
        <v/>
      </c>
      <c r="P26" s="161">
        <f>IF($C26=$C$60,IF(LEN($B26)&gt;0,IF('Koreksi (p)'!R25&gt;0,'Koreksi (p)'!R25,0),""),"")</f>
        <v>0</v>
      </c>
      <c r="Q26" s="160" t="str">
        <f>IF($C26=$C$61,IF(LEN($B26)&gt;0,IF('Koreksi (p)'!R25&gt;0,'Koreksi (p)'!R25,0),""),"")</f>
        <v/>
      </c>
      <c r="R26" s="161">
        <f>IF($C26=$C$60,IF(LEN($B26)&gt;0,IF('Koreksi (p)'!S25&gt;0,'Koreksi (p)'!S25,0),""),"")</f>
        <v>1</v>
      </c>
      <c r="S26" s="160" t="str">
        <f>IF($C26=$C$61,IF(LEN($B26)&gt;0,IF('Koreksi (p)'!S25&gt;0,'Koreksi (p)'!S25,0),""),"")</f>
        <v/>
      </c>
      <c r="T26" s="161">
        <f>IF($C26=$C$60,IF(LEN($B26)&gt;0,IF('Koreksi (p)'!T25&gt;0,'Koreksi (p)'!T25,0),""),"")</f>
        <v>0</v>
      </c>
      <c r="U26" s="160" t="str">
        <f>IF($C26=$C$61,IF(LEN($B26)&gt;0,IF('Koreksi (p)'!T25&gt;0,'Koreksi (p)'!T25,0),""),"")</f>
        <v/>
      </c>
      <c r="V26" s="161">
        <f>IF($C26=$C$60,IF(LEN($B26)&gt;0,IF('Koreksi (p)'!U25&gt;0,'Koreksi (p)'!U25,0),""),"")</f>
        <v>0</v>
      </c>
      <c r="W26" s="160" t="str">
        <f>IF($C26=$C$61,IF(LEN($B26)&gt;0,IF('Koreksi (p)'!U25&gt;0,'Koreksi (p)'!U25,0),""),"")</f>
        <v/>
      </c>
      <c r="X26" s="161">
        <f>IF($C26=$C$60,IF(LEN($B26)&gt;0,IF('Koreksi (p)'!V25&gt;0,'Koreksi (p)'!V25,0),""),"")</f>
        <v>0</v>
      </c>
      <c r="Y26" s="160" t="str">
        <f>IF($C26=$C$61,IF(LEN($B26)&gt;0,IF('Koreksi (p)'!V25&gt;0,'Koreksi (p)'!V25,0),""),"")</f>
        <v/>
      </c>
      <c r="Z26" s="161">
        <f>IF($C26=$C$60,IF(LEN($B26)&gt;0,IF('Koreksi (p)'!W25&gt;0,'Koreksi (p)'!W25,0),""),"")</f>
        <v>0</v>
      </c>
      <c r="AA26" s="160" t="str">
        <f>IF($C26=$C$61,IF(LEN($B26)&gt;0,IF('Koreksi (p)'!W25&gt;0,'Koreksi (p)'!W25,0),""),"")</f>
        <v/>
      </c>
      <c r="AB26" s="161">
        <f>IF($C26=$C$60,IF(LEN($B26)&gt;0,IF('Koreksi (p)'!X25&gt;0,'Koreksi (p)'!X25,0),""),"")</f>
        <v>0</v>
      </c>
      <c r="AC26" s="160" t="str">
        <f>IF($C26=$C$61,IF(LEN($B26)&gt;0,IF('Koreksi (p)'!X25&gt;0,'Koreksi (p)'!X25,0),""),"")</f>
        <v/>
      </c>
      <c r="AD26" s="161">
        <f>IF($C26=$C$60,IF(LEN($B26)&gt;0,IF('Koreksi (p)'!Y25&gt;0,'Koreksi (p)'!Y25,0),""),"")</f>
        <v>0</v>
      </c>
      <c r="AE26" s="160" t="str">
        <f>IF($C26=$C$61,IF(LEN($B26)&gt;0,IF('Koreksi (p)'!Y25&gt;0,'Koreksi (p)'!Y25,0),""),"")</f>
        <v/>
      </c>
      <c r="AF26" s="161">
        <f>IF($C26=$C$60,IF(LEN($B26)&gt;0,IF('Koreksi (p)'!Z25&gt;0,'Koreksi (p)'!Z25,0),""),"")</f>
        <v>0</v>
      </c>
      <c r="AG26" s="160" t="str">
        <f>IF($C26=$C$61,IF(LEN($B26)&gt;0,IF('Koreksi (p)'!Z25&gt;0,'Koreksi (p)'!Z25,0),""),"")</f>
        <v/>
      </c>
      <c r="AH26" s="161">
        <f>IF($C26=$C$60,IF(LEN($B26)&gt;0,IF('Koreksi (p)'!AA25&gt;0,'Koreksi (p)'!AA25,0),""),"")</f>
        <v>0</v>
      </c>
      <c r="AI26" s="160" t="str">
        <f>IF($C26=$C$61,IF(LEN($B26)&gt;0,IF('Koreksi (p)'!AA25&gt;0,'Koreksi (p)'!AA25,0),""),"")</f>
        <v/>
      </c>
      <c r="AJ26" s="161">
        <f>IF($C26=$C$60,IF(LEN($B26)&gt;0,IF('Koreksi (p)'!AB25&gt;0,'Koreksi (p)'!AB25,0),""),"")</f>
        <v>0</v>
      </c>
      <c r="AK26" s="160" t="str">
        <f>IF($C26=$C$61,IF(LEN($B26)&gt;0,IF('Koreksi (p)'!AB25&gt;0,'Koreksi (p)'!AB25,0),""),"")</f>
        <v/>
      </c>
      <c r="AL26" s="161">
        <f>IF($C26=$C$60,IF(LEN($B26)&gt;0,IF('Koreksi (p)'!AC25&gt;0,'Koreksi (p)'!AC25,0),""),"")</f>
        <v>0</v>
      </c>
      <c r="AM26" s="160" t="str">
        <f>IF($C26=$C$61,IF(LEN($B26)&gt;0,IF('Koreksi (p)'!AC25&gt;0,'Koreksi (p)'!AC25,0),""),"")</f>
        <v/>
      </c>
      <c r="AN26" s="161">
        <f>IF($C26=$C$60,IF(LEN($B26)&gt;0,IF('Koreksi (p)'!AD25&gt;0,'Koreksi (p)'!AD25,0),""),"")</f>
        <v>0</v>
      </c>
      <c r="AO26" s="160" t="str">
        <f>IF($C26=$C$61,IF(LEN($B26)&gt;0,IF('Koreksi (p)'!AD25&gt;0,'Koreksi (p)'!AD25,0),""),"")</f>
        <v/>
      </c>
      <c r="AP26" s="161">
        <f>IF($C26=$C$60,IF(LEN($B26)&gt;0,IF('Koreksi (p)'!AE25&gt;0,'Koreksi (p)'!AE25,0),""),"")</f>
        <v>0</v>
      </c>
      <c r="AQ26" s="160" t="str">
        <f>IF($C26=$C$61,IF(LEN($B26)&gt;0,IF('Koreksi (p)'!AE25&gt;0,'Koreksi (p)'!AE25,0),""),"")</f>
        <v/>
      </c>
      <c r="AR26" s="161">
        <f>IF($C26=$C$60,IF(LEN($B26)&gt;0,IF('Koreksi (p)'!AF25&gt;0,'Koreksi (p)'!AF25,0),""),"")</f>
        <v>0</v>
      </c>
      <c r="AS26" s="160" t="str">
        <f>IF($C26=$C$61,IF(LEN($B26)&gt;0,IF('Koreksi (p)'!AF25&gt;0,'Koreksi (p)'!AF25,0),""),"")</f>
        <v/>
      </c>
      <c r="AT26" s="161">
        <f>IF($C26=$C$60,IF(LEN($B26)&gt;0,IF('Koreksi (p)'!AG25&gt;0,'Koreksi (p)'!AG25,0),""),"")</f>
        <v>0</v>
      </c>
      <c r="AU26" s="160" t="str">
        <f>IF($C26=$C$61,IF(LEN($B26)&gt;0,IF('Koreksi (p)'!AG25&gt;0,'Koreksi (p)'!AG25,0),""),"")</f>
        <v/>
      </c>
      <c r="AV26" s="161">
        <f>IF($C26=$C$60,IF(LEN($B26)&gt;0,IF('Koreksi (p)'!AH25&gt;0,'Koreksi (p)'!AH25,0),""),"")</f>
        <v>0</v>
      </c>
      <c r="AW26" s="160" t="str">
        <f>IF($C26=$C$61,IF(LEN($B26)&gt;0,IF('Koreksi (p)'!AH25&gt;0,'Koreksi (p)'!AH25,0),""),"")</f>
        <v/>
      </c>
      <c r="AX26" s="161">
        <f>IF($C26=$C$60,IF(LEN($B26)&gt;0,IF('Koreksi (p)'!AI25&gt;0,'Koreksi (p)'!AI25,0),""),"")</f>
        <v>0</v>
      </c>
      <c r="AY26" s="160" t="str">
        <f>IF($C26=$C$61,IF(LEN($B26)&gt;0,IF('Koreksi (p)'!AI25&gt;0,'Koreksi (p)'!AI25,0),""),"")</f>
        <v/>
      </c>
      <c r="AZ26" s="161">
        <f>IF($C26=$C$60,IF(LEN($B26)&gt;0,IF('Koreksi (p)'!AJ25&gt;0,'Koreksi (p)'!AJ25,0),""),"")</f>
        <v>0</v>
      </c>
      <c r="BA26" s="160" t="str">
        <f>IF($C26=$C$61,IF(LEN($B26)&gt;0,IF('Koreksi (p)'!AJ25&gt;0,'Koreksi (p)'!AJ25,0),""),"")</f>
        <v/>
      </c>
      <c r="BB26" s="161">
        <f>IF($C26=$C$60,IF(LEN($B26)&gt;0,IF('Koreksi (p)'!AK25&gt;0,'Koreksi (p)'!AK25,0),""),"")</f>
        <v>0</v>
      </c>
      <c r="BC26" s="160" t="str">
        <f>IF($C26=$C$61,IF(LEN($B26)&gt;0,IF('Koreksi (p)'!AK25&gt;0,'Koreksi (p)'!AK25,0),""),"")</f>
        <v/>
      </c>
      <c r="BD26" s="161">
        <f>IF($C26=$C$60,IF(LEN($B26)&gt;0,IF('Koreksi (p)'!AL25&gt;0,'Koreksi (p)'!AL25,0),""),"")</f>
        <v>0</v>
      </c>
      <c r="BE26" s="160" t="str">
        <f>IF($C26=$C$61,IF(LEN($B26)&gt;0,IF('Koreksi (p)'!AL25&gt;0,'Koreksi (p)'!AL25,0),""),"")</f>
        <v/>
      </c>
      <c r="BF26" s="161">
        <f>IF($C26=$C$60,IF(LEN($B26)&gt;0,IF('Koreksi (p)'!AM25&gt;0,'Koreksi (p)'!AM25,0),""),"")</f>
        <v>0</v>
      </c>
      <c r="BG26" s="160" t="str">
        <f>IF($C26=$C$61,IF(LEN($B26)&gt;0,IF('Koreksi (p)'!AM25&gt;0,'Koreksi (p)'!AM25,0),""),"")</f>
        <v/>
      </c>
      <c r="BH26" s="161">
        <f>IF($C26=$C$60,IF(LEN($B26)&gt;0,IF('Koreksi (p)'!AN25&gt;0,'Koreksi (p)'!AN25,0),""),"")</f>
        <v>0</v>
      </c>
      <c r="BI26" s="160" t="str">
        <f>IF($C26=$C$61,IF(LEN($B26)&gt;0,IF('Koreksi (p)'!AN25&gt;0,'Koreksi (p)'!AN25,0),""),"")</f>
        <v/>
      </c>
      <c r="BJ26" s="161">
        <f>IF($C26=$C$60,IF(LEN($B26)&gt;0,IF('Koreksi (p)'!AO25&gt;0,'Koreksi (p)'!AO25,0),""),"")</f>
        <v>0</v>
      </c>
      <c r="BK26" s="160" t="str">
        <f>IF($C26=$C$61,IF(LEN($B26)&gt;0,IF('Koreksi (p)'!AO25&gt;0,'Koreksi (p)'!AO25,0),""),"")</f>
        <v/>
      </c>
      <c r="BL26" s="161">
        <f>IF($C26=$C$60,IF(LEN($B26)&gt;0,IF('Koreksi (p)'!AP25&gt;0,'Koreksi (p)'!AP25,0),""),"")</f>
        <v>0</v>
      </c>
      <c r="BM26" s="160" t="str">
        <f>IF($C26=$C$61,IF(LEN($B26)&gt;0,IF('Koreksi (p)'!AP25&gt;0,'Koreksi (p)'!AP25,0),""),"")</f>
        <v/>
      </c>
      <c r="BN26" s="161">
        <f>IF($C26=$C$60,IF(LEN($B26)&gt;0,IF('Koreksi (p)'!AQ25&gt;0,'Koreksi (p)'!AQ25,0),""),"")</f>
        <v>0</v>
      </c>
      <c r="BO26" s="160" t="str">
        <f>IF($C26=$C$61,IF(LEN($B26)&gt;0,IF('Koreksi (p)'!AQ25&gt;0,'Koreksi (p)'!AQ25,0),""),"")</f>
        <v/>
      </c>
      <c r="BP26" s="161">
        <f>IF($C26=$C$60,IF(LEN($B26)&gt;0,IF('Koreksi (p)'!AR25&gt;0,'Koreksi (p)'!AR25,0),""),"")</f>
        <v>0</v>
      </c>
      <c r="BQ26" s="160" t="str">
        <f>IF($C26=$C$61,IF(LEN($B26)&gt;0,IF('Koreksi (p)'!AR25&gt;0,'Koreksi (p)'!AR25,0),""),"")</f>
        <v/>
      </c>
      <c r="BR26" s="161">
        <f>IF($C26=$C$60,IF(LEN($B26)&gt;0,IF('Koreksi (p)'!AS25&gt;0,'Koreksi (p)'!AS25,0),""),"")</f>
        <v>0</v>
      </c>
      <c r="BS26" s="160" t="str">
        <f>IF($C26=$C$61,IF(LEN($B26)&gt;0,IF('Koreksi (p)'!AS25&gt;0,'Koreksi (p)'!AS25,0),""),"")</f>
        <v/>
      </c>
      <c r="BT26" s="161">
        <f>IF($C26=$C$60,IF(LEN($B26)&gt;0,IF('Koreksi (p)'!AT25&gt;0,'Koreksi (p)'!AT25,0),""),"")</f>
        <v>0</v>
      </c>
      <c r="BU26" s="160" t="str">
        <f>IF($C26=$C$61,IF(LEN($B26)&gt;0,IF('Koreksi (p)'!AT25&gt;0,'Koreksi (p)'!AT25,0),""),"")</f>
        <v/>
      </c>
      <c r="BV26" s="161">
        <f>IF($C26=$C$60,IF(LEN($B26)&gt;0,IF('Koreksi (p)'!AU25&gt;0,'Koreksi (p)'!AU25,0),""),"")</f>
        <v>0</v>
      </c>
      <c r="BW26" s="160" t="str">
        <f>IF($C26=$C$61,IF(LEN($B26)&gt;0,IF('Koreksi (p)'!AU25&gt;0,'Koreksi (p)'!AU25,0),""),"")</f>
        <v/>
      </c>
      <c r="BX26" s="161">
        <f>IF($C26=$C$60,IF(LEN($B26)&gt;0,IF('Koreksi (p)'!AV25&gt;0,'Koreksi (p)'!AV25,0),""),"")</f>
        <v>0</v>
      </c>
      <c r="BY26" s="160" t="str">
        <f>IF($C26=$C$61,IF(LEN($B26)&gt;0,IF('Koreksi (p)'!AV25&gt;0,'Koreksi (p)'!AV25,0),""),"")</f>
        <v/>
      </c>
      <c r="BZ26" s="161">
        <f>IF($C26=$C$60,IF(LEN($B26)&gt;0,IF('Koreksi (p)'!AW25&gt;0,'Koreksi (p)'!AW25,0),""),"")</f>
        <v>0</v>
      </c>
      <c r="CA26" s="160" t="str">
        <f>IF($C26=$C$61,IF(LEN($B26)&gt;0,IF('Koreksi (p)'!AW25&gt;0,'Koreksi (p)'!AW25,0),""),"")</f>
        <v/>
      </c>
      <c r="CB26" s="161">
        <f>IF($C26=$C$60,IF(LEN($B26)&gt;0,IF('Koreksi (p)'!AX25&gt;0,'Koreksi (p)'!AX25,0),""),"")</f>
        <v>0</v>
      </c>
      <c r="CC26" s="160" t="str">
        <f>IF($C26=$C$61,IF(LEN($B26)&gt;0,IF('Koreksi (p)'!AX25&gt;0,'Koreksi (p)'!AX25,0),""),"")</f>
        <v/>
      </c>
      <c r="CD26" s="161">
        <f>IF($C26=$C$60,IF(LEN($B26)&gt;0,IF('Koreksi (p)'!AY25&gt;0,'Koreksi (p)'!AY25,0),""),"")</f>
        <v>0</v>
      </c>
      <c r="CE26" s="160" t="str">
        <f>IF($C26=$C$61,IF(LEN($B26)&gt;0,IF('Koreksi (p)'!AY25&gt;0,'Koreksi (p)'!AY25,0),""),"")</f>
        <v/>
      </c>
      <c r="CF26" s="90">
        <f>IF(LEN(C26)&gt;0,'Koreksi (p)'!AZ25,"")</f>
        <v>7</v>
      </c>
      <c r="CG26" s="7">
        <f>'Koreksi (p)'!BA25</f>
        <v>70</v>
      </c>
      <c r="CH26" s="7">
        <f t="shared" si="0"/>
        <v>70</v>
      </c>
      <c r="CI26" s="4" t="str">
        <f t="shared" si="1"/>
        <v>V</v>
      </c>
      <c r="CJ26" s="98" t="str">
        <f t="shared" si="2"/>
        <v>-</v>
      </c>
    </row>
    <row r="27" spans="1:88" ht="11.25" customHeight="1">
      <c r="A27" s="97">
        <v>14</v>
      </c>
      <c r="B27" s="129" t="str">
        <f>IF('Koreksi (p)'!B26&lt;&gt;"",'Koreksi (p)'!B26,"")</f>
        <v>IMAH SETIOWATI</v>
      </c>
      <c r="C27" s="105" t="str">
        <f>IF(LEN('Koreksi (p)'!C26)&gt;0,'Koreksi (p)'!C26,"")</f>
        <v>a</v>
      </c>
      <c r="D27" s="134">
        <f>IF($C27=$C$60,IF(LEN($B27)&gt;0,IF('Koreksi (p)'!L26&gt;0,'Koreksi (p)'!L26,0),""),"")</f>
        <v>1</v>
      </c>
      <c r="E27" s="131" t="str">
        <f>IF($C27=$C$61,IF(LEN($B27)&gt;0,IF('Koreksi (p)'!L26&gt;0,'Koreksi (p)'!L26,0),""),"")</f>
        <v/>
      </c>
      <c r="F27" s="134">
        <f>IF($C27=$C$60,IF(LEN($B27)&gt;0,IF('Koreksi (p)'!M26&gt;0,'Koreksi (p)'!M26,0),""),"")</f>
        <v>1</v>
      </c>
      <c r="G27" s="131" t="str">
        <f>IF($C27=$C$61,IF(LEN($B27)&gt;0,IF('Koreksi (p)'!M26&gt;0,'Koreksi (p)'!M26,0),""),"")</f>
        <v/>
      </c>
      <c r="H27" s="134">
        <f>IF($C27=$C$60,IF(LEN($B27)&gt;0,IF('Koreksi (p)'!N26
&gt;0,'Koreksi (p)'!N26,0),""),"")</f>
        <v>1</v>
      </c>
      <c r="I27" s="131" t="str">
        <f>IF($C27=$C$61,IF(LEN($B27)&gt;0,IF('Koreksi (p)'!N26
&gt;0,'Koreksi (p)'!N26,0),""),"")</f>
        <v/>
      </c>
      <c r="J27" s="134">
        <f>IF($C27=$C$60,IF(LEN($B27)&gt;0,IF('Koreksi (p)'!O26&gt;0,'Koreksi (p)'!O26,0),""),"")</f>
        <v>1</v>
      </c>
      <c r="K27" s="160" t="str">
        <f>IF($C27=$C$61,IF(LEN($B27)&gt;0,IF('Koreksi (p)'!O26&gt;0,'Koreksi (p)'!O26,0),""),"")</f>
        <v/>
      </c>
      <c r="L27" s="161">
        <f>IF($C27=$C$60,IF(LEN($B27)&gt;0,IF('Koreksi (p)'!P26&gt;0,'Koreksi (p)'!P26,0),""),"")</f>
        <v>1</v>
      </c>
      <c r="M27" s="160" t="str">
        <f>IF($C27=$C$61,IF(LEN($B27)&gt;0,IF('Koreksi (p)'!P26&gt;0,'Koreksi (p)'!P26,0),""),"")</f>
        <v/>
      </c>
      <c r="N27" s="161">
        <f>IF($C27=$C$60,IF(LEN($B27)&gt;0,IF('Koreksi (p)'!Q26&gt;0,'Koreksi (p)'!Q26,0),""),"")</f>
        <v>0</v>
      </c>
      <c r="O27" s="160" t="str">
        <f>IF($C27=$C$61,IF(LEN($B27)&gt;0,IF('Koreksi (p)'!Q26&gt;0,'Koreksi (p)'!Q26,0),""),"")</f>
        <v/>
      </c>
      <c r="P27" s="161">
        <f>IF($C27=$C$60,IF(LEN($B27)&gt;0,IF('Koreksi (p)'!R26&gt;0,'Koreksi (p)'!R26,0),""),"")</f>
        <v>0</v>
      </c>
      <c r="Q27" s="160" t="str">
        <f>IF($C27=$C$61,IF(LEN($B27)&gt;0,IF('Koreksi (p)'!R26&gt;0,'Koreksi (p)'!R26,0),""),"")</f>
        <v/>
      </c>
      <c r="R27" s="161">
        <f>IF($C27=$C$60,IF(LEN($B27)&gt;0,IF('Koreksi (p)'!S26&gt;0,'Koreksi (p)'!S26,0),""),"")</f>
        <v>0</v>
      </c>
      <c r="S27" s="160" t="str">
        <f>IF($C27=$C$61,IF(LEN($B27)&gt;0,IF('Koreksi (p)'!S26&gt;0,'Koreksi (p)'!S26,0),""),"")</f>
        <v/>
      </c>
      <c r="T27" s="161">
        <f>IF($C27=$C$60,IF(LEN($B27)&gt;0,IF('Koreksi (p)'!T26&gt;0,'Koreksi (p)'!T26,0),""),"")</f>
        <v>0</v>
      </c>
      <c r="U27" s="160" t="str">
        <f>IF($C27=$C$61,IF(LEN($B27)&gt;0,IF('Koreksi (p)'!T26&gt;0,'Koreksi (p)'!T26,0),""),"")</f>
        <v/>
      </c>
      <c r="V27" s="161">
        <f>IF($C27=$C$60,IF(LEN($B27)&gt;0,IF('Koreksi (p)'!U26&gt;0,'Koreksi (p)'!U26,0),""),"")</f>
        <v>0</v>
      </c>
      <c r="W27" s="160" t="str">
        <f>IF($C27=$C$61,IF(LEN($B27)&gt;0,IF('Koreksi (p)'!U26&gt;0,'Koreksi (p)'!U26,0),""),"")</f>
        <v/>
      </c>
      <c r="X27" s="161">
        <f>IF($C27=$C$60,IF(LEN($B27)&gt;0,IF('Koreksi (p)'!V26&gt;0,'Koreksi (p)'!V26,0),""),"")</f>
        <v>0</v>
      </c>
      <c r="Y27" s="160" t="str">
        <f>IF($C27=$C$61,IF(LEN($B27)&gt;0,IF('Koreksi (p)'!V26&gt;0,'Koreksi (p)'!V26,0),""),"")</f>
        <v/>
      </c>
      <c r="Z27" s="161">
        <f>IF($C27=$C$60,IF(LEN($B27)&gt;0,IF('Koreksi (p)'!W26&gt;0,'Koreksi (p)'!W26,0),""),"")</f>
        <v>0</v>
      </c>
      <c r="AA27" s="160" t="str">
        <f>IF($C27=$C$61,IF(LEN($B27)&gt;0,IF('Koreksi (p)'!W26&gt;0,'Koreksi (p)'!W26,0),""),"")</f>
        <v/>
      </c>
      <c r="AB27" s="161">
        <f>IF($C27=$C$60,IF(LEN($B27)&gt;0,IF('Koreksi (p)'!X26&gt;0,'Koreksi (p)'!X26,0),""),"")</f>
        <v>0</v>
      </c>
      <c r="AC27" s="160" t="str">
        <f>IF($C27=$C$61,IF(LEN($B27)&gt;0,IF('Koreksi (p)'!X26&gt;0,'Koreksi (p)'!X26,0),""),"")</f>
        <v/>
      </c>
      <c r="AD27" s="161">
        <f>IF($C27=$C$60,IF(LEN($B27)&gt;0,IF('Koreksi (p)'!Y26&gt;0,'Koreksi (p)'!Y26,0),""),"")</f>
        <v>0</v>
      </c>
      <c r="AE27" s="160" t="str">
        <f>IF($C27=$C$61,IF(LEN($B27)&gt;0,IF('Koreksi (p)'!Y26&gt;0,'Koreksi (p)'!Y26,0),""),"")</f>
        <v/>
      </c>
      <c r="AF27" s="161">
        <f>IF($C27=$C$60,IF(LEN($B27)&gt;0,IF('Koreksi (p)'!Z26&gt;0,'Koreksi (p)'!Z26,0),""),"")</f>
        <v>0</v>
      </c>
      <c r="AG27" s="160" t="str">
        <f>IF($C27=$C$61,IF(LEN($B27)&gt;0,IF('Koreksi (p)'!Z26&gt;0,'Koreksi (p)'!Z26,0),""),"")</f>
        <v/>
      </c>
      <c r="AH27" s="161">
        <f>IF($C27=$C$60,IF(LEN($B27)&gt;0,IF('Koreksi (p)'!AA26&gt;0,'Koreksi (p)'!AA26,0),""),"")</f>
        <v>0</v>
      </c>
      <c r="AI27" s="160" t="str">
        <f>IF($C27=$C$61,IF(LEN($B27)&gt;0,IF('Koreksi (p)'!AA26&gt;0,'Koreksi (p)'!AA26,0),""),"")</f>
        <v/>
      </c>
      <c r="AJ27" s="161">
        <f>IF($C27=$C$60,IF(LEN($B27)&gt;0,IF('Koreksi (p)'!AB26&gt;0,'Koreksi (p)'!AB26,0),""),"")</f>
        <v>0</v>
      </c>
      <c r="AK27" s="160" t="str">
        <f>IF($C27=$C$61,IF(LEN($B27)&gt;0,IF('Koreksi (p)'!AB26&gt;0,'Koreksi (p)'!AB26,0),""),"")</f>
        <v/>
      </c>
      <c r="AL27" s="161">
        <f>IF($C27=$C$60,IF(LEN($B27)&gt;0,IF('Koreksi (p)'!AC26&gt;0,'Koreksi (p)'!AC26,0),""),"")</f>
        <v>0</v>
      </c>
      <c r="AM27" s="160" t="str">
        <f>IF($C27=$C$61,IF(LEN($B27)&gt;0,IF('Koreksi (p)'!AC26&gt;0,'Koreksi (p)'!AC26,0),""),"")</f>
        <v/>
      </c>
      <c r="AN27" s="161">
        <f>IF($C27=$C$60,IF(LEN($B27)&gt;0,IF('Koreksi (p)'!AD26&gt;0,'Koreksi (p)'!AD26,0),""),"")</f>
        <v>0</v>
      </c>
      <c r="AO27" s="160" t="str">
        <f>IF($C27=$C$61,IF(LEN($B27)&gt;0,IF('Koreksi (p)'!AD26&gt;0,'Koreksi (p)'!AD26,0),""),"")</f>
        <v/>
      </c>
      <c r="AP27" s="161">
        <f>IF($C27=$C$60,IF(LEN($B27)&gt;0,IF('Koreksi (p)'!AE26&gt;0,'Koreksi (p)'!AE26,0),""),"")</f>
        <v>0</v>
      </c>
      <c r="AQ27" s="160" t="str">
        <f>IF($C27=$C$61,IF(LEN($B27)&gt;0,IF('Koreksi (p)'!AE26&gt;0,'Koreksi (p)'!AE26,0),""),"")</f>
        <v/>
      </c>
      <c r="AR27" s="161">
        <f>IF($C27=$C$60,IF(LEN($B27)&gt;0,IF('Koreksi (p)'!AF26&gt;0,'Koreksi (p)'!AF26,0),""),"")</f>
        <v>0</v>
      </c>
      <c r="AS27" s="160" t="str">
        <f>IF($C27=$C$61,IF(LEN($B27)&gt;0,IF('Koreksi (p)'!AF26&gt;0,'Koreksi (p)'!AF26,0),""),"")</f>
        <v/>
      </c>
      <c r="AT27" s="161">
        <f>IF($C27=$C$60,IF(LEN($B27)&gt;0,IF('Koreksi (p)'!AG26&gt;0,'Koreksi (p)'!AG26,0),""),"")</f>
        <v>0</v>
      </c>
      <c r="AU27" s="160" t="str">
        <f>IF($C27=$C$61,IF(LEN($B27)&gt;0,IF('Koreksi (p)'!AG26&gt;0,'Koreksi (p)'!AG26,0),""),"")</f>
        <v/>
      </c>
      <c r="AV27" s="161">
        <f>IF($C27=$C$60,IF(LEN($B27)&gt;0,IF('Koreksi (p)'!AH26&gt;0,'Koreksi (p)'!AH26,0),""),"")</f>
        <v>0</v>
      </c>
      <c r="AW27" s="160" t="str">
        <f>IF($C27=$C$61,IF(LEN($B27)&gt;0,IF('Koreksi (p)'!AH26&gt;0,'Koreksi (p)'!AH26,0),""),"")</f>
        <v/>
      </c>
      <c r="AX27" s="161">
        <f>IF($C27=$C$60,IF(LEN($B27)&gt;0,IF('Koreksi (p)'!AI26&gt;0,'Koreksi (p)'!AI26,0),""),"")</f>
        <v>0</v>
      </c>
      <c r="AY27" s="160" t="str">
        <f>IF($C27=$C$61,IF(LEN($B27)&gt;0,IF('Koreksi (p)'!AI26&gt;0,'Koreksi (p)'!AI26,0),""),"")</f>
        <v/>
      </c>
      <c r="AZ27" s="161">
        <f>IF($C27=$C$60,IF(LEN($B27)&gt;0,IF('Koreksi (p)'!AJ26&gt;0,'Koreksi (p)'!AJ26,0),""),"")</f>
        <v>0</v>
      </c>
      <c r="BA27" s="160" t="str">
        <f>IF($C27=$C$61,IF(LEN($B27)&gt;0,IF('Koreksi (p)'!AJ26&gt;0,'Koreksi (p)'!AJ26,0),""),"")</f>
        <v/>
      </c>
      <c r="BB27" s="161">
        <f>IF($C27=$C$60,IF(LEN($B27)&gt;0,IF('Koreksi (p)'!AK26&gt;0,'Koreksi (p)'!AK26,0),""),"")</f>
        <v>0</v>
      </c>
      <c r="BC27" s="160" t="str">
        <f>IF($C27=$C$61,IF(LEN($B27)&gt;0,IF('Koreksi (p)'!AK26&gt;0,'Koreksi (p)'!AK26,0),""),"")</f>
        <v/>
      </c>
      <c r="BD27" s="161">
        <f>IF($C27=$C$60,IF(LEN($B27)&gt;0,IF('Koreksi (p)'!AL26&gt;0,'Koreksi (p)'!AL26,0),""),"")</f>
        <v>0</v>
      </c>
      <c r="BE27" s="160" t="str">
        <f>IF($C27=$C$61,IF(LEN($B27)&gt;0,IF('Koreksi (p)'!AL26&gt;0,'Koreksi (p)'!AL26,0),""),"")</f>
        <v/>
      </c>
      <c r="BF27" s="161">
        <f>IF($C27=$C$60,IF(LEN($B27)&gt;0,IF('Koreksi (p)'!AM26&gt;0,'Koreksi (p)'!AM26,0),""),"")</f>
        <v>0</v>
      </c>
      <c r="BG27" s="160" t="str">
        <f>IF($C27=$C$61,IF(LEN($B27)&gt;0,IF('Koreksi (p)'!AM26&gt;0,'Koreksi (p)'!AM26,0),""),"")</f>
        <v/>
      </c>
      <c r="BH27" s="161">
        <f>IF($C27=$C$60,IF(LEN($B27)&gt;0,IF('Koreksi (p)'!AN26&gt;0,'Koreksi (p)'!AN26,0),""),"")</f>
        <v>0</v>
      </c>
      <c r="BI27" s="160" t="str">
        <f>IF($C27=$C$61,IF(LEN($B27)&gt;0,IF('Koreksi (p)'!AN26&gt;0,'Koreksi (p)'!AN26,0),""),"")</f>
        <v/>
      </c>
      <c r="BJ27" s="161">
        <f>IF($C27=$C$60,IF(LEN($B27)&gt;0,IF('Koreksi (p)'!AO26&gt;0,'Koreksi (p)'!AO26,0),""),"")</f>
        <v>0</v>
      </c>
      <c r="BK27" s="160" t="str">
        <f>IF($C27=$C$61,IF(LEN($B27)&gt;0,IF('Koreksi (p)'!AO26&gt;0,'Koreksi (p)'!AO26,0),""),"")</f>
        <v/>
      </c>
      <c r="BL27" s="161">
        <f>IF($C27=$C$60,IF(LEN($B27)&gt;0,IF('Koreksi (p)'!AP26&gt;0,'Koreksi (p)'!AP26,0),""),"")</f>
        <v>0</v>
      </c>
      <c r="BM27" s="160" t="str">
        <f>IF($C27=$C$61,IF(LEN($B27)&gt;0,IF('Koreksi (p)'!AP26&gt;0,'Koreksi (p)'!AP26,0),""),"")</f>
        <v/>
      </c>
      <c r="BN27" s="161">
        <f>IF($C27=$C$60,IF(LEN($B27)&gt;0,IF('Koreksi (p)'!AQ26&gt;0,'Koreksi (p)'!AQ26,0),""),"")</f>
        <v>0</v>
      </c>
      <c r="BO27" s="160" t="str">
        <f>IF($C27=$C$61,IF(LEN($B27)&gt;0,IF('Koreksi (p)'!AQ26&gt;0,'Koreksi (p)'!AQ26,0),""),"")</f>
        <v/>
      </c>
      <c r="BP27" s="161">
        <f>IF($C27=$C$60,IF(LEN($B27)&gt;0,IF('Koreksi (p)'!AR26&gt;0,'Koreksi (p)'!AR26,0),""),"")</f>
        <v>0</v>
      </c>
      <c r="BQ27" s="160" t="str">
        <f>IF($C27=$C$61,IF(LEN($B27)&gt;0,IF('Koreksi (p)'!AR26&gt;0,'Koreksi (p)'!AR26,0),""),"")</f>
        <v/>
      </c>
      <c r="BR27" s="161">
        <f>IF($C27=$C$60,IF(LEN($B27)&gt;0,IF('Koreksi (p)'!AS26&gt;0,'Koreksi (p)'!AS26,0),""),"")</f>
        <v>0</v>
      </c>
      <c r="BS27" s="160" t="str">
        <f>IF($C27=$C$61,IF(LEN($B27)&gt;0,IF('Koreksi (p)'!AS26&gt;0,'Koreksi (p)'!AS26,0),""),"")</f>
        <v/>
      </c>
      <c r="BT27" s="161">
        <f>IF($C27=$C$60,IF(LEN($B27)&gt;0,IF('Koreksi (p)'!AT26&gt;0,'Koreksi (p)'!AT26,0),""),"")</f>
        <v>0</v>
      </c>
      <c r="BU27" s="160" t="str">
        <f>IF($C27=$C$61,IF(LEN($B27)&gt;0,IF('Koreksi (p)'!AT26&gt;0,'Koreksi (p)'!AT26,0),""),"")</f>
        <v/>
      </c>
      <c r="BV27" s="161">
        <f>IF($C27=$C$60,IF(LEN($B27)&gt;0,IF('Koreksi (p)'!AU26&gt;0,'Koreksi (p)'!AU26,0),""),"")</f>
        <v>0</v>
      </c>
      <c r="BW27" s="160" t="str">
        <f>IF($C27=$C$61,IF(LEN($B27)&gt;0,IF('Koreksi (p)'!AU26&gt;0,'Koreksi (p)'!AU26,0),""),"")</f>
        <v/>
      </c>
      <c r="BX27" s="161">
        <f>IF($C27=$C$60,IF(LEN($B27)&gt;0,IF('Koreksi (p)'!AV26&gt;0,'Koreksi (p)'!AV26,0),""),"")</f>
        <v>0</v>
      </c>
      <c r="BY27" s="160" t="str">
        <f>IF($C27=$C$61,IF(LEN($B27)&gt;0,IF('Koreksi (p)'!AV26&gt;0,'Koreksi (p)'!AV26,0),""),"")</f>
        <v/>
      </c>
      <c r="BZ27" s="161">
        <f>IF($C27=$C$60,IF(LEN($B27)&gt;0,IF('Koreksi (p)'!AW26&gt;0,'Koreksi (p)'!AW26,0),""),"")</f>
        <v>0</v>
      </c>
      <c r="CA27" s="160" t="str">
        <f>IF($C27=$C$61,IF(LEN($B27)&gt;0,IF('Koreksi (p)'!AW26&gt;0,'Koreksi (p)'!AW26,0),""),"")</f>
        <v/>
      </c>
      <c r="CB27" s="161">
        <f>IF($C27=$C$60,IF(LEN($B27)&gt;0,IF('Koreksi (p)'!AX26&gt;0,'Koreksi (p)'!AX26,0),""),"")</f>
        <v>0</v>
      </c>
      <c r="CC27" s="160" t="str">
        <f>IF($C27=$C$61,IF(LEN($B27)&gt;0,IF('Koreksi (p)'!AX26&gt;0,'Koreksi (p)'!AX26,0),""),"")</f>
        <v/>
      </c>
      <c r="CD27" s="161">
        <f>IF($C27=$C$60,IF(LEN($B27)&gt;0,IF('Koreksi (p)'!AY26&gt;0,'Koreksi (p)'!AY26,0),""),"")</f>
        <v>0</v>
      </c>
      <c r="CE27" s="160" t="str">
        <f>IF($C27=$C$61,IF(LEN($B27)&gt;0,IF('Koreksi (p)'!AY26&gt;0,'Koreksi (p)'!AY26,0),""),"")</f>
        <v/>
      </c>
      <c r="CF27" s="90">
        <f>IF(LEN(C27)&gt;0,'Koreksi (p)'!AZ26,"")</f>
        <v>5</v>
      </c>
      <c r="CG27" s="7">
        <f>'Koreksi (p)'!BA26</f>
        <v>50</v>
      </c>
      <c r="CH27" s="7">
        <f t="shared" si="0"/>
        <v>50</v>
      </c>
      <c r="CI27" s="4" t="str">
        <f t="shared" si="1"/>
        <v>-</v>
      </c>
      <c r="CJ27" s="98" t="str">
        <f t="shared" si="2"/>
        <v>X</v>
      </c>
    </row>
    <row r="28" spans="1:88" ht="11.25" customHeight="1" thickBot="1">
      <c r="A28" s="99">
        <v>15</v>
      </c>
      <c r="B28" s="130" t="str">
        <f>IF('Koreksi (p)'!B27&lt;&gt;"",'Koreksi (p)'!B27,"")</f>
        <v>KAMIL HIDAYATULLOH</v>
      </c>
      <c r="C28" s="106" t="str">
        <f>IF(LEN('Koreksi (p)'!C27)&gt;0,'Koreksi (p)'!C27,"")</f>
        <v>b</v>
      </c>
      <c r="D28" s="135" t="str">
        <f>IF($C28=$C$60,IF(LEN($B28)&gt;0,IF('Koreksi (p)'!L27&gt;0,'Koreksi (p)'!L27,0),""),"")</f>
        <v/>
      </c>
      <c r="E28" s="132">
        <f>IF($C28=$C$61,IF(LEN($B28)&gt;0,IF('Koreksi (p)'!L27&gt;0,'Koreksi (p)'!L27,0),""),"")</f>
        <v>1</v>
      </c>
      <c r="F28" s="135" t="str">
        <f>IF($C28=$C$60,IF(LEN($B28)&gt;0,IF('Koreksi (p)'!M27&gt;0,'Koreksi (p)'!M27,0),""),"")</f>
        <v/>
      </c>
      <c r="G28" s="132">
        <f>IF($C28=$C$61,IF(LEN($B28)&gt;0,IF('Koreksi (p)'!M27&gt;0,'Koreksi (p)'!M27,0),""),"")</f>
        <v>0</v>
      </c>
      <c r="H28" s="135" t="str">
        <f>IF($C28=$C$60,IF(LEN($B28)&gt;0,IF('Koreksi (p)'!N27
&gt;0,'Koreksi (p)'!N27,0),""),"")</f>
        <v/>
      </c>
      <c r="I28" s="132">
        <f>IF($C28=$C$61,IF(LEN($B28)&gt;0,IF('Koreksi (p)'!N27
&gt;0,'Koreksi (p)'!N27,0),""),"")</f>
        <v>0</v>
      </c>
      <c r="J28" s="135" t="str">
        <f>IF($C28=$C$60,IF(LEN($B28)&gt;0,IF('Koreksi (p)'!O27&gt;0,'Koreksi (p)'!O27,0),""),"")</f>
        <v/>
      </c>
      <c r="K28" s="162">
        <f>IF($C28=$C$61,IF(LEN($B28)&gt;0,IF('Koreksi (p)'!O27&gt;0,'Koreksi (p)'!O27,0),""),"")</f>
        <v>0</v>
      </c>
      <c r="L28" s="163" t="str">
        <f>IF($C28=$C$60,IF(LEN($B28)&gt;0,IF('Koreksi (p)'!P27&gt;0,'Koreksi (p)'!P27,0),""),"")</f>
        <v/>
      </c>
      <c r="M28" s="162">
        <f>IF($C28=$C$61,IF(LEN($B28)&gt;0,IF('Koreksi (p)'!P27&gt;0,'Koreksi (p)'!P27,0),""),"")</f>
        <v>0</v>
      </c>
      <c r="N28" s="163" t="str">
        <f>IF($C28=$C$60,IF(LEN($B28)&gt;0,IF('Koreksi (p)'!Q27&gt;0,'Koreksi (p)'!Q27,0),""),"")</f>
        <v/>
      </c>
      <c r="O28" s="162">
        <f>IF($C28=$C$61,IF(LEN($B28)&gt;0,IF('Koreksi (p)'!Q27&gt;0,'Koreksi (p)'!Q27,0),""),"")</f>
        <v>1</v>
      </c>
      <c r="P28" s="163" t="str">
        <f>IF($C28=$C$60,IF(LEN($B28)&gt;0,IF('Koreksi (p)'!R27&gt;0,'Koreksi (p)'!R27,0),""),"")</f>
        <v/>
      </c>
      <c r="Q28" s="162">
        <f>IF($C28=$C$61,IF(LEN($B28)&gt;0,IF('Koreksi (p)'!R27&gt;0,'Koreksi (p)'!R27,0),""),"")</f>
        <v>0</v>
      </c>
      <c r="R28" s="163" t="str">
        <f>IF($C28=$C$60,IF(LEN($B28)&gt;0,IF('Koreksi (p)'!S27&gt;0,'Koreksi (p)'!S27,0),""),"")</f>
        <v/>
      </c>
      <c r="S28" s="162">
        <f>IF($C28=$C$61,IF(LEN($B28)&gt;0,IF('Koreksi (p)'!S27&gt;0,'Koreksi (p)'!S27,0),""),"")</f>
        <v>0</v>
      </c>
      <c r="T28" s="163" t="str">
        <f>IF($C28=$C$60,IF(LEN($B28)&gt;0,IF('Koreksi (p)'!T27&gt;0,'Koreksi (p)'!T27,0),""),"")</f>
        <v/>
      </c>
      <c r="U28" s="162">
        <f>IF($C28=$C$61,IF(LEN($B28)&gt;0,IF('Koreksi (p)'!T27&gt;0,'Koreksi (p)'!T27,0),""),"")</f>
        <v>0</v>
      </c>
      <c r="V28" s="163" t="str">
        <f>IF($C28=$C$60,IF(LEN($B28)&gt;0,IF('Koreksi (p)'!U27&gt;0,'Koreksi (p)'!U27,0),""),"")</f>
        <v/>
      </c>
      <c r="W28" s="162">
        <f>IF($C28=$C$61,IF(LEN($B28)&gt;0,IF('Koreksi (p)'!U27&gt;0,'Koreksi (p)'!U27,0),""),"")</f>
        <v>0</v>
      </c>
      <c r="X28" s="163" t="str">
        <f>IF($C28=$C$60,IF(LEN($B28)&gt;0,IF('Koreksi (p)'!V27&gt;0,'Koreksi (p)'!V27,0),""),"")</f>
        <v/>
      </c>
      <c r="Y28" s="162">
        <f>IF($C28=$C$61,IF(LEN($B28)&gt;0,IF('Koreksi (p)'!V27&gt;0,'Koreksi (p)'!V27,0),""),"")</f>
        <v>0</v>
      </c>
      <c r="Z28" s="163" t="str">
        <f>IF($C28=$C$60,IF(LEN($B28)&gt;0,IF('Koreksi (p)'!W27&gt;0,'Koreksi (p)'!W27,0),""),"")</f>
        <v/>
      </c>
      <c r="AA28" s="162">
        <f>IF($C28=$C$61,IF(LEN($B28)&gt;0,IF('Koreksi (p)'!W27&gt;0,'Koreksi (p)'!W27,0),""),"")</f>
        <v>0</v>
      </c>
      <c r="AB28" s="163" t="str">
        <f>IF($C28=$C$60,IF(LEN($B28)&gt;0,IF('Koreksi (p)'!X27&gt;0,'Koreksi (p)'!X27,0),""),"")</f>
        <v/>
      </c>
      <c r="AC28" s="162">
        <f>IF($C28=$C$61,IF(LEN($B28)&gt;0,IF('Koreksi (p)'!X27&gt;0,'Koreksi (p)'!X27,0),""),"")</f>
        <v>0</v>
      </c>
      <c r="AD28" s="163" t="str">
        <f>IF($C28=$C$60,IF(LEN($B28)&gt;0,IF('Koreksi (p)'!Y27&gt;0,'Koreksi (p)'!Y27,0),""),"")</f>
        <v/>
      </c>
      <c r="AE28" s="162">
        <f>IF($C28=$C$61,IF(LEN($B28)&gt;0,IF('Koreksi (p)'!Y27&gt;0,'Koreksi (p)'!Y27,0),""),"")</f>
        <v>0</v>
      </c>
      <c r="AF28" s="163" t="str">
        <f>IF($C28=$C$60,IF(LEN($B28)&gt;0,IF('Koreksi (p)'!Z27&gt;0,'Koreksi (p)'!Z27,0),""),"")</f>
        <v/>
      </c>
      <c r="AG28" s="162">
        <f>IF($C28=$C$61,IF(LEN($B28)&gt;0,IF('Koreksi (p)'!Z27&gt;0,'Koreksi (p)'!Z27,0),""),"")</f>
        <v>0</v>
      </c>
      <c r="AH28" s="163" t="str">
        <f>IF($C28=$C$60,IF(LEN($B28)&gt;0,IF('Koreksi (p)'!AA27&gt;0,'Koreksi (p)'!AA27,0),""),"")</f>
        <v/>
      </c>
      <c r="AI28" s="162">
        <f>IF($C28=$C$61,IF(LEN($B28)&gt;0,IF('Koreksi (p)'!AA27&gt;0,'Koreksi (p)'!AA27,0),""),"")</f>
        <v>0</v>
      </c>
      <c r="AJ28" s="163" t="str">
        <f>IF($C28=$C$60,IF(LEN($B28)&gt;0,IF('Koreksi (p)'!AB27&gt;0,'Koreksi (p)'!AB27,0),""),"")</f>
        <v/>
      </c>
      <c r="AK28" s="162">
        <f>IF($C28=$C$61,IF(LEN($B28)&gt;0,IF('Koreksi (p)'!AB27&gt;0,'Koreksi (p)'!AB27,0),""),"")</f>
        <v>0</v>
      </c>
      <c r="AL28" s="163" t="str">
        <f>IF($C28=$C$60,IF(LEN($B28)&gt;0,IF('Koreksi (p)'!AC27&gt;0,'Koreksi (p)'!AC27,0),""),"")</f>
        <v/>
      </c>
      <c r="AM28" s="162">
        <f>IF($C28=$C$61,IF(LEN($B28)&gt;0,IF('Koreksi (p)'!AC27&gt;0,'Koreksi (p)'!AC27,0),""),"")</f>
        <v>0</v>
      </c>
      <c r="AN28" s="163" t="str">
        <f>IF($C28=$C$60,IF(LEN($B28)&gt;0,IF('Koreksi (p)'!AD27&gt;0,'Koreksi (p)'!AD27,0),""),"")</f>
        <v/>
      </c>
      <c r="AO28" s="162">
        <f>IF($C28=$C$61,IF(LEN($B28)&gt;0,IF('Koreksi (p)'!AD27&gt;0,'Koreksi (p)'!AD27,0),""),"")</f>
        <v>0</v>
      </c>
      <c r="AP28" s="163" t="str">
        <f>IF($C28=$C$60,IF(LEN($B28)&gt;0,IF('Koreksi (p)'!AE27&gt;0,'Koreksi (p)'!AE27,0),""),"")</f>
        <v/>
      </c>
      <c r="AQ28" s="162">
        <f>IF($C28=$C$61,IF(LEN($B28)&gt;0,IF('Koreksi (p)'!AE27&gt;0,'Koreksi (p)'!AE27,0),""),"")</f>
        <v>0</v>
      </c>
      <c r="AR28" s="163" t="str">
        <f>IF($C28=$C$60,IF(LEN($B28)&gt;0,IF('Koreksi (p)'!AF27&gt;0,'Koreksi (p)'!AF27,0),""),"")</f>
        <v/>
      </c>
      <c r="AS28" s="162">
        <f>IF($C28=$C$61,IF(LEN($B28)&gt;0,IF('Koreksi (p)'!AF27&gt;0,'Koreksi (p)'!AF27,0),""),"")</f>
        <v>0</v>
      </c>
      <c r="AT28" s="163" t="str">
        <f>IF($C28=$C$60,IF(LEN($B28)&gt;0,IF('Koreksi (p)'!AG27&gt;0,'Koreksi (p)'!AG27,0),""),"")</f>
        <v/>
      </c>
      <c r="AU28" s="162">
        <f>IF($C28=$C$61,IF(LEN($B28)&gt;0,IF('Koreksi (p)'!AG27&gt;0,'Koreksi (p)'!AG27,0),""),"")</f>
        <v>0</v>
      </c>
      <c r="AV28" s="163" t="str">
        <f>IF($C28=$C$60,IF(LEN($B28)&gt;0,IF('Koreksi (p)'!AH27&gt;0,'Koreksi (p)'!AH27,0),""),"")</f>
        <v/>
      </c>
      <c r="AW28" s="162">
        <f>IF($C28=$C$61,IF(LEN($B28)&gt;0,IF('Koreksi (p)'!AH27&gt;0,'Koreksi (p)'!AH27,0),""),"")</f>
        <v>0</v>
      </c>
      <c r="AX28" s="163" t="str">
        <f>IF($C28=$C$60,IF(LEN($B28)&gt;0,IF('Koreksi (p)'!AI27&gt;0,'Koreksi (p)'!AI27,0),""),"")</f>
        <v/>
      </c>
      <c r="AY28" s="162">
        <f>IF($C28=$C$61,IF(LEN($B28)&gt;0,IF('Koreksi (p)'!AI27&gt;0,'Koreksi (p)'!AI27,0),""),"")</f>
        <v>0</v>
      </c>
      <c r="AZ28" s="163" t="str">
        <f>IF($C28=$C$60,IF(LEN($B28)&gt;0,IF('Koreksi (p)'!AJ27&gt;0,'Koreksi (p)'!AJ27,0),""),"")</f>
        <v/>
      </c>
      <c r="BA28" s="162">
        <f>IF($C28=$C$61,IF(LEN($B28)&gt;0,IF('Koreksi (p)'!AJ27&gt;0,'Koreksi (p)'!AJ27,0),""),"")</f>
        <v>0</v>
      </c>
      <c r="BB28" s="163" t="str">
        <f>IF($C28=$C$60,IF(LEN($B28)&gt;0,IF('Koreksi (p)'!AK27&gt;0,'Koreksi (p)'!AK27,0),""),"")</f>
        <v/>
      </c>
      <c r="BC28" s="162">
        <f>IF($C28=$C$61,IF(LEN($B28)&gt;0,IF('Koreksi (p)'!AK27&gt;0,'Koreksi (p)'!AK27,0),""),"")</f>
        <v>0</v>
      </c>
      <c r="BD28" s="163" t="str">
        <f>IF($C28=$C$60,IF(LEN($B28)&gt;0,IF('Koreksi (p)'!AL27&gt;0,'Koreksi (p)'!AL27,0),""),"")</f>
        <v/>
      </c>
      <c r="BE28" s="162">
        <f>IF($C28=$C$61,IF(LEN($B28)&gt;0,IF('Koreksi (p)'!AL27&gt;0,'Koreksi (p)'!AL27,0),""),"")</f>
        <v>0</v>
      </c>
      <c r="BF28" s="163" t="str">
        <f>IF($C28=$C$60,IF(LEN($B28)&gt;0,IF('Koreksi (p)'!AM27&gt;0,'Koreksi (p)'!AM27,0),""),"")</f>
        <v/>
      </c>
      <c r="BG28" s="162">
        <f>IF($C28=$C$61,IF(LEN($B28)&gt;0,IF('Koreksi (p)'!AM27&gt;0,'Koreksi (p)'!AM27,0),""),"")</f>
        <v>0</v>
      </c>
      <c r="BH28" s="163" t="str">
        <f>IF($C28=$C$60,IF(LEN($B28)&gt;0,IF('Koreksi (p)'!AN27&gt;0,'Koreksi (p)'!AN27,0),""),"")</f>
        <v/>
      </c>
      <c r="BI28" s="162">
        <f>IF($C28=$C$61,IF(LEN($B28)&gt;0,IF('Koreksi (p)'!AN27&gt;0,'Koreksi (p)'!AN27,0),""),"")</f>
        <v>0</v>
      </c>
      <c r="BJ28" s="163" t="str">
        <f>IF($C28=$C$60,IF(LEN($B28)&gt;0,IF('Koreksi (p)'!AO27&gt;0,'Koreksi (p)'!AO27,0),""),"")</f>
        <v/>
      </c>
      <c r="BK28" s="162">
        <f>IF($C28=$C$61,IF(LEN($B28)&gt;0,IF('Koreksi (p)'!AO27&gt;0,'Koreksi (p)'!AO27,0),""),"")</f>
        <v>0</v>
      </c>
      <c r="BL28" s="163" t="str">
        <f>IF($C28=$C$60,IF(LEN($B28)&gt;0,IF('Koreksi (p)'!AP27&gt;0,'Koreksi (p)'!AP27,0),""),"")</f>
        <v/>
      </c>
      <c r="BM28" s="162">
        <f>IF($C28=$C$61,IF(LEN($B28)&gt;0,IF('Koreksi (p)'!AP27&gt;0,'Koreksi (p)'!AP27,0),""),"")</f>
        <v>0</v>
      </c>
      <c r="BN28" s="163" t="str">
        <f>IF($C28=$C$60,IF(LEN($B28)&gt;0,IF('Koreksi (p)'!AQ27&gt;0,'Koreksi (p)'!AQ27,0),""),"")</f>
        <v/>
      </c>
      <c r="BO28" s="162">
        <f>IF($C28=$C$61,IF(LEN($B28)&gt;0,IF('Koreksi (p)'!AQ27&gt;0,'Koreksi (p)'!AQ27,0),""),"")</f>
        <v>0</v>
      </c>
      <c r="BP28" s="163" t="str">
        <f>IF($C28=$C$60,IF(LEN($B28)&gt;0,IF('Koreksi (p)'!AR27&gt;0,'Koreksi (p)'!AR27,0),""),"")</f>
        <v/>
      </c>
      <c r="BQ28" s="162">
        <f>IF($C28=$C$61,IF(LEN($B28)&gt;0,IF('Koreksi (p)'!AR27&gt;0,'Koreksi (p)'!AR27,0),""),"")</f>
        <v>0</v>
      </c>
      <c r="BR28" s="163" t="str">
        <f>IF($C28=$C$60,IF(LEN($B28)&gt;0,IF('Koreksi (p)'!AS27&gt;0,'Koreksi (p)'!AS27,0),""),"")</f>
        <v/>
      </c>
      <c r="BS28" s="162">
        <f>IF($C28=$C$61,IF(LEN($B28)&gt;0,IF('Koreksi (p)'!AS27&gt;0,'Koreksi (p)'!AS27,0),""),"")</f>
        <v>0</v>
      </c>
      <c r="BT28" s="163" t="str">
        <f>IF($C28=$C$60,IF(LEN($B28)&gt;0,IF('Koreksi (p)'!AT27&gt;0,'Koreksi (p)'!AT27,0),""),"")</f>
        <v/>
      </c>
      <c r="BU28" s="162">
        <f>IF($C28=$C$61,IF(LEN($B28)&gt;0,IF('Koreksi (p)'!AT27&gt;0,'Koreksi (p)'!AT27,0),""),"")</f>
        <v>0</v>
      </c>
      <c r="BV28" s="163" t="str">
        <f>IF($C28=$C$60,IF(LEN($B28)&gt;0,IF('Koreksi (p)'!AU27&gt;0,'Koreksi (p)'!AU27,0),""),"")</f>
        <v/>
      </c>
      <c r="BW28" s="162">
        <f>IF($C28=$C$61,IF(LEN($B28)&gt;0,IF('Koreksi (p)'!AU27&gt;0,'Koreksi (p)'!AU27,0),""),"")</f>
        <v>0</v>
      </c>
      <c r="BX28" s="163" t="str">
        <f>IF($C28=$C$60,IF(LEN($B28)&gt;0,IF('Koreksi (p)'!AV27&gt;0,'Koreksi (p)'!AV27,0),""),"")</f>
        <v/>
      </c>
      <c r="BY28" s="162">
        <f>IF($C28=$C$61,IF(LEN($B28)&gt;0,IF('Koreksi (p)'!AV27&gt;0,'Koreksi (p)'!AV27,0),""),"")</f>
        <v>0</v>
      </c>
      <c r="BZ28" s="163" t="str">
        <f>IF($C28=$C$60,IF(LEN($B28)&gt;0,IF('Koreksi (p)'!AW27&gt;0,'Koreksi (p)'!AW27,0),""),"")</f>
        <v/>
      </c>
      <c r="CA28" s="162">
        <f>IF($C28=$C$61,IF(LEN($B28)&gt;0,IF('Koreksi (p)'!AW27&gt;0,'Koreksi (p)'!AW27,0),""),"")</f>
        <v>0</v>
      </c>
      <c r="CB28" s="163" t="str">
        <f>IF($C28=$C$60,IF(LEN($B28)&gt;0,IF('Koreksi (p)'!AX27&gt;0,'Koreksi (p)'!AX27,0),""),"")</f>
        <v/>
      </c>
      <c r="CC28" s="162">
        <f>IF($C28=$C$61,IF(LEN($B28)&gt;0,IF('Koreksi (p)'!AX27&gt;0,'Koreksi (p)'!AX27,0),""),"")</f>
        <v>0</v>
      </c>
      <c r="CD28" s="163" t="str">
        <f>IF($C28=$C$60,IF(LEN($B28)&gt;0,IF('Koreksi (p)'!AY27&gt;0,'Koreksi (p)'!AY27,0),""),"")</f>
        <v/>
      </c>
      <c r="CE28" s="162">
        <f>IF($C28=$C$61,IF(LEN($B28)&gt;0,IF('Koreksi (p)'!AY27&gt;0,'Koreksi (p)'!AY27,0),""),"")</f>
        <v>0</v>
      </c>
      <c r="CF28" s="103">
        <f>IF(LEN(C28)&gt;0,'Koreksi (p)'!AZ27,"")</f>
        <v>2</v>
      </c>
      <c r="CG28" s="100">
        <f>'Koreksi (p)'!BA27</f>
        <v>20</v>
      </c>
      <c r="CH28" s="100">
        <f t="shared" si="0"/>
        <v>20</v>
      </c>
      <c r="CI28" s="95" t="str">
        <f t="shared" si="1"/>
        <v>-</v>
      </c>
      <c r="CJ28" s="96" t="str">
        <f t="shared" si="2"/>
        <v>X</v>
      </c>
    </row>
    <row r="29" spans="1:88" ht="11.25" customHeight="1">
      <c r="A29" s="101">
        <v>16</v>
      </c>
      <c r="B29" s="128" t="str">
        <f>IF('Koreksi (p)'!B28&lt;&gt;"",'Koreksi (p)'!B28,"")</f>
        <v>KRIS HENDRIANTO</v>
      </c>
      <c r="C29" s="104" t="str">
        <f>IF(LEN('Koreksi (p)'!C28)&gt;0,'Koreksi (p)'!C28,"")</f>
        <v>b</v>
      </c>
      <c r="D29" s="136" t="str">
        <f>IF($C29=$C$60,IF(LEN($B29)&gt;0,IF('Koreksi (p)'!L28&gt;0,'Koreksi (p)'!L28,0),""),"")</f>
        <v/>
      </c>
      <c r="E29" s="133">
        <f>IF($C29=$C$61,IF(LEN($B29)&gt;0,IF('Koreksi (p)'!L28&gt;0,'Koreksi (p)'!L28,0),""),"")</f>
        <v>0</v>
      </c>
      <c r="F29" s="136" t="str">
        <f>IF($C29=$C$60,IF(LEN($B29)&gt;0,IF('Koreksi (p)'!M28&gt;0,'Koreksi (p)'!M28,0),""),"")</f>
        <v/>
      </c>
      <c r="G29" s="133">
        <f>IF($C29=$C$61,IF(LEN($B29)&gt;0,IF('Koreksi (p)'!M28&gt;0,'Koreksi (p)'!M28,0),""),"")</f>
        <v>1</v>
      </c>
      <c r="H29" s="136" t="str">
        <f>IF($C29=$C$60,IF(LEN($B29)&gt;0,IF('Koreksi (p)'!N28
&gt;0,'Koreksi (p)'!N28,0),""),"")</f>
        <v/>
      </c>
      <c r="I29" s="133">
        <f>IF($C29=$C$61,IF(LEN($B29)&gt;0,IF('Koreksi (p)'!N28
&gt;0,'Koreksi (p)'!N28,0),""),"")</f>
        <v>0</v>
      </c>
      <c r="J29" s="136" t="str">
        <f>IF($C29=$C$60,IF(LEN($B29)&gt;0,IF('Koreksi (p)'!O28&gt;0,'Koreksi (p)'!O28,0),""),"")</f>
        <v/>
      </c>
      <c r="K29" s="164">
        <f>IF($C29=$C$61,IF(LEN($B29)&gt;0,IF('Koreksi (p)'!O28&gt;0,'Koreksi (p)'!O28,0),""),"")</f>
        <v>1</v>
      </c>
      <c r="L29" s="165" t="str">
        <f>IF($C29=$C$60,IF(LEN($B29)&gt;0,IF('Koreksi (p)'!P28&gt;0,'Koreksi (p)'!P28,0),""),"")</f>
        <v/>
      </c>
      <c r="M29" s="164">
        <f>IF($C29=$C$61,IF(LEN($B29)&gt;0,IF('Koreksi (p)'!P28&gt;0,'Koreksi (p)'!P28,0),""),"")</f>
        <v>1</v>
      </c>
      <c r="N29" s="165" t="str">
        <f>IF($C29=$C$60,IF(LEN($B29)&gt;0,IF('Koreksi (p)'!Q28&gt;0,'Koreksi (p)'!Q28,0),""),"")</f>
        <v/>
      </c>
      <c r="O29" s="164">
        <f>IF($C29=$C$61,IF(LEN($B29)&gt;0,IF('Koreksi (p)'!Q28&gt;0,'Koreksi (p)'!Q28,0),""),"")</f>
        <v>1</v>
      </c>
      <c r="P29" s="165" t="str">
        <f>IF($C29=$C$60,IF(LEN($B29)&gt;0,IF('Koreksi (p)'!R28&gt;0,'Koreksi (p)'!R28,0),""),"")</f>
        <v/>
      </c>
      <c r="Q29" s="164">
        <f>IF($C29=$C$61,IF(LEN($B29)&gt;0,IF('Koreksi (p)'!R28&gt;0,'Koreksi (p)'!R28,0),""),"")</f>
        <v>0</v>
      </c>
      <c r="R29" s="165" t="str">
        <f>IF($C29=$C$60,IF(LEN($B29)&gt;0,IF('Koreksi (p)'!S28&gt;0,'Koreksi (p)'!S28,0),""),"")</f>
        <v/>
      </c>
      <c r="S29" s="164">
        <f>IF($C29=$C$61,IF(LEN($B29)&gt;0,IF('Koreksi (p)'!S28&gt;0,'Koreksi (p)'!S28,0),""),"")</f>
        <v>1</v>
      </c>
      <c r="T29" s="165" t="str">
        <f>IF($C29=$C$60,IF(LEN($B29)&gt;0,IF('Koreksi (p)'!T28&gt;0,'Koreksi (p)'!T28,0),""),"")</f>
        <v/>
      </c>
      <c r="U29" s="164">
        <f>IF($C29=$C$61,IF(LEN($B29)&gt;0,IF('Koreksi (p)'!T28&gt;0,'Koreksi (p)'!T28,0),""),"")</f>
        <v>1</v>
      </c>
      <c r="V29" s="165" t="str">
        <f>IF($C29=$C$60,IF(LEN($B29)&gt;0,IF('Koreksi (p)'!U28&gt;0,'Koreksi (p)'!U28,0),""),"")</f>
        <v/>
      </c>
      <c r="W29" s="164">
        <f>IF($C29=$C$61,IF(LEN($B29)&gt;0,IF('Koreksi (p)'!U28&gt;0,'Koreksi (p)'!U28,0),""),"")</f>
        <v>0</v>
      </c>
      <c r="X29" s="165" t="str">
        <f>IF($C29=$C$60,IF(LEN($B29)&gt;0,IF('Koreksi (p)'!V28&gt;0,'Koreksi (p)'!V28,0),""),"")</f>
        <v/>
      </c>
      <c r="Y29" s="164">
        <f>IF($C29=$C$61,IF(LEN($B29)&gt;0,IF('Koreksi (p)'!V28&gt;0,'Koreksi (p)'!V28,0),""),"")</f>
        <v>0</v>
      </c>
      <c r="Z29" s="165" t="str">
        <f>IF($C29=$C$60,IF(LEN($B29)&gt;0,IF('Koreksi (p)'!W28&gt;0,'Koreksi (p)'!W28,0),""),"")</f>
        <v/>
      </c>
      <c r="AA29" s="164">
        <f>IF($C29=$C$61,IF(LEN($B29)&gt;0,IF('Koreksi (p)'!W28&gt;0,'Koreksi (p)'!W28,0),""),"")</f>
        <v>0</v>
      </c>
      <c r="AB29" s="165" t="str">
        <f>IF($C29=$C$60,IF(LEN($B29)&gt;0,IF('Koreksi (p)'!X28&gt;0,'Koreksi (p)'!X28,0),""),"")</f>
        <v/>
      </c>
      <c r="AC29" s="164">
        <f>IF($C29=$C$61,IF(LEN($B29)&gt;0,IF('Koreksi (p)'!X28&gt;0,'Koreksi (p)'!X28,0),""),"")</f>
        <v>0</v>
      </c>
      <c r="AD29" s="165" t="str">
        <f>IF($C29=$C$60,IF(LEN($B29)&gt;0,IF('Koreksi (p)'!Y28&gt;0,'Koreksi (p)'!Y28,0),""),"")</f>
        <v/>
      </c>
      <c r="AE29" s="164">
        <f>IF($C29=$C$61,IF(LEN($B29)&gt;0,IF('Koreksi (p)'!Y28&gt;0,'Koreksi (p)'!Y28,0),""),"")</f>
        <v>0</v>
      </c>
      <c r="AF29" s="165" t="str">
        <f>IF($C29=$C$60,IF(LEN($B29)&gt;0,IF('Koreksi (p)'!Z28&gt;0,'Koreksi (p)'!Z28,0),""),"")</f>
        <v/>
      </c>
      <c r="AG29" s="164">
        <f>IF($C29=$C$61,IF(LEN($B29)&gt;0,IF('Koreksi (p)'!Z28&gt;0,'Koreksi (p)'!Z28,0),""),"")</f>
        <v>0</v>
      </c>
      <c r="AH29" s="165" t="str">
        <f>IF($C29=$C$60,IF(LEN($B29)&gt;0,IF('Koreksi (p)'!AA28&gt;0,'Koreksi (p)'!AA28,0),""),"")</f>
        <v/>
      </c>
      <c r="AI29" s="164">
        <f>IF($C29=$C$61,IF(LEN($B29)&gt;0,IF('Koreksi (p)'!AA28&gt;0,'Koreksi (p)'!AA28,0),""),"")</f>
        <v>0</v>
      </c>
      <c r="AJ29" s="165" t="str">
        <f>IF($C29=$C$60,IF(LEN($B29)&gt;0,IF('Koreksi (p)'!AB28&gt;0,'Koreksi (p)'!AB28,0),""),"")</f>
        <v/>
      </c>
      <c r="AK29" s="164">
        <f>IF($C29=$C$61,IF(LEN($B29)&gt;0,IF('Koreksi (p)'!AB28&gt;0,'Koreksi (p)'!AB28,0),""),"")</f>
        <v>0</v>
      </c>
      <c r="AL29" s="165" t="str">
        <f>IF($C29=$C$60,IF(LEN($B29)&gt;0,IF('Koreksi (p)'!AC28&gt;0,'Koreksi (p)'!AC28,0),""),"")</f>
        <v/>
      </c>
      <c r="AM29" s="164">
        <f>IF($C29=$C$61,IF(LEN($B29)&gt;0,IF('Koreksi (p)'!AC28&gt;0,'Koreksi (p)'!AC28,0),""),"")</f>
        <v>0</v>
      </c>
      <c r="AN29" s="165" t="str">
        <f>IF($C29=$C$60,IF(LEN($B29)&gt;0,IF('Koreksi (p)'!AD28&gt;0,'Koreksi (p)'!AD28,0),""),"")</f>
        <v/>
      </c>
      <c r="AO29" s="164">
        <f>IF($C29=$C$61,IF(LEN($B29)&gt;0,IF('Koreksi (p)'!AD28&gt;0,'Koreksi (p)'!AD28,0),""),"")</f>
        <v>0</v>
      </c>
      <c r="AP29" s="165" t="str">
        <f>IF($C29=$C$60,IF(LEN($B29)&gt;0,IF('Koreksi (p)'!AE28&gt;0,'Koreksi (p)'!AE28,0),""),"")</f>
        <v/>
      </c>
      <c r="AQ29" s="164">
        <f>IF($C29=$C$61,IF(LEN($B29)&gt;0,IF('Koreksi (p)'!AE28&gt;0,'Koreksi (p)'!AE28,0),""),"")</f>
        <v>0</v>
      </c>
      <c r="AR29" s="165" t="str">
        <f>IF($C29=$C$60,IF(LEN($B29)&gt;0,IF('Koreksi (p)'!AF28&gt;0,'Koreksi (p)'!AF28,0),""),"")</f>
        <v/>
      </c>
      <c r="AS29" s="164">
        <f>IF($C29=$C$61,IF(LEN($B29)&gt;0,IF('Koreksi (p)'!AF28&gt;0,'Koreksi (p)'!AF28,0),""),"")</f>
        <v>0</v>
      </c>
      <c r="AT29" s="165" t="str">
        <f>IF($C29=$C$60,IF(LEN($B29)&gt;0,IF('Koreksi (p)'!AG28&gt;0,'Koreksi (p)'!AG28,0),""),"")</f>
        <v/>
      </c>
      <c r="AU29" s="164">
        <f>IF($C29=$C$61,IF(LEN($B29)&gt;0,IF('Koreksi (p)'!AG28&gt;0,'Koreksi (p)'!AG28,0),""),"")</f>
        <v>0</v>
      </c>
      <c r="AV29" s="165" t="str">
        <f>IF($C29=$C$60,IF(LEN($B29)&gt;0,IF('Koreksi (p)'!AH28&gt;0,'Koreksi (p)'!AH28,0),""),"")</f>
        <v/>
      </c>
      <c r="AW29" s="164">
        <f>IF($C29=$C$61,IF(LEN($B29)&gt;0,IF('Koreksi (p)'!AH28&gt;0,'Koreksi (p)'!AH28,0),""),"")</f>
        <v>0</v>
      </c>
      <c r="AX29" s="165" t="str">
        <f>IF($C29=$C$60,IF(LEN($B29)&gt;0,IF('Koreksi (p)'!AI28&gt;0,'Koreksi (p)'!AI28,0),""),"")</f>
        <v/>
      </c>
      <c r="AY29" s="164">
        <f>IF($C29=$C$61,IF(LEN($B29)&gt;0,IF('Koreksi (p)'!AI28&gt;0,'Koreksi (p)'!AI28,0),""),"")</f>
        <v>0</v>
      </c>
      <c r="AZ29" s="165" t="str">
        <f>IF($C29=$C$60,IF(LEN($B29)&gt;0,IF('Koreksi (p)'!AJ28&gt;0,'Koreksi (p)'!AJ28,0),""),"")</f>
        <v/>
      </c>
      <c r="BA29" s="164">
        <f>IF($C29=$C$61,IF(LEN($B29)&gt;0,IF('Koreksi (p)'!AJ28&gt;0,'Koreksi (p)'!AJ28,0),""),"")</f>
        <v>0</v>
      </c>
      <c r="BB29" s="165" t="str">
        <f>IF($C29=$C$60,IF(LEN($B29)&gt;0,IF('Koreksi (p)'!AK28&gt;0,'Koreksi (p)'!AK28,0),""),"")</f>
        <v/>
      </c>
      <c r="BC29" s="164">
        <f>IF($C29=$C$61,IF(LEN($B29)&gt;0,IF('Koreksi (p)'!AK28&gt;0,'Koreksi (p)'!AK28,0),""),"")</f>
        <v>0</v>
      </c>
      <c r="BD29" s="165" t="str">
        <f>IF($C29=$C$60,IF(LEN($B29)&gt;0,IF('Koreksi (p)'!AL28&gt;0,'Koreksi (p)'!AL28,0),""),"")</f>
        <v/>
      </c>
      <c r="BE29" s="164">
        <f>IF($C29=$C$61,IF(LEN($B29)&gt;0,IF('Koreksi (p)'!AL28&gt;0,'Koreksi (p)'!AL28,0),""),"")</f>
        <v>0</v>
      </c>
      <c r="BF29" s="165" t="str">
        <f>IF($C29=$C$60,IF(LEN($B29)&gt;0,IF('Koreksi (p)'!AM28&gt;0,'Koreksi (p)'!AM28,0),""),"")</f>
        <v/>
      </c>
      <c r="BG29" s="164">
        <f>IF($C29=$C$61,IF(LEN($B29)&gt;0,IF('Koreksi (p)'!AM28&gt;0,'Koreksi (p)'!AM28,0),""),"")</f>
        <v>0</v>
      </c>
      <c r="BH29" s="165" t="str">
        <f>IF($C29=$C$60,IF(LEN($B29)&gt;0,IF('Koreksi (p)'!AN28&gt;0,'Koreksi (p)'!AN28,0),""),"")</f>
        <v/>
      </c>
      <c r="BI29" s="164">
        <f>IF($C29=$C$61,IF(LEN($B29)&gt;0,IF('Koreksi (p)'!AN28&gt;0,'Koreksi (p)'!AN28,0),""),"")</f>
        <v>0</v>
      </c>
      <c r="BJ29" s="165" t="str">
        <f>IF($C29=$C$60,IF(LEN($B29)&gt;0,IF('Koreksi (p)'!AO28&gt;0,'Koreksi (p)'!AO28,0),""),"")</f>
        <v/>
      </c>
      <c r="BK29" s="164">
        <f>IF($C29=$C$61,IF(LEN($B29)&gt;0,IF('Koreksi (p)'!AO28&gt;0,'Koreksi (p)'!AO28,0),""),"")</f>
        <v>0</v>
      </c>
      <c r="BL29" s="165" t="str">
        <f>IF($C29=$C$60,IF(LEN($B29)&gt;0,IF('Koreksi (p)'!AP28&gt;0,'Koreksi (p)'!AP28,0),""),"")</f>
        <v/>
      </c>
      <c r="BM29" s="164">
        <f>IF($C29=$C$61,IF(LEN($B29)&gt;0,IF('Koreksi (p)'!AP28&gt;0,'Koreksi (p)'!AP28,0),""),"")</f>
        <v>0</v>
      </c>
      <c r="BN29" s="165" t="str">
        <f>IF($C29=$C$60,IF(LEN($B29)&gt;0,IF('Koreksi (p)'!AQ28&gt;0,'Koreksi (p)'!AQ28,0),""),"")</f>
        <v/>
      </c>
      <c r="BO29" s="164">
        <f>IF($C29=$C$61,IF(LEN($B29)&gt;0,IF('Koreksi (p)'!AQ28&gt;0,'Koreksi (p)'!AQ28,0),""),"")</f>
        <v>0</v>
      </c>
      <c r="BP29" s="165" t="str">
        <f>IF($C29=$C$60,IF(LEN($B29)&gt;0,IF('Koreksi (p)'!AR28&gt;0,'Koreksi (p)'!AR28,0),""),"")</f>
        <v/>
      </c>
      <c r="BQ29" s="164">
        <f>IF($C29=$C$61,IF(LEN($B29)&gt;0,IF('Koreksi (p)'!AR28&gt;0,'Koreksi (p)'!AR28,0),""),"")</f>
        <v>0</v>
      </c>
      <c r="BR29" s="165" t="str">
        <f>IF($C29=$C$60,IF(LEN($B29)&gt;0,IF('Koreksi (p)'!AS28&gt;0,'Koreksi (p)'!AS28,0),""),"")</f>
        <v/>
      </c>
      <c r="BS29" s="164">
        <f>IF($C29=$C$61,IF(LEN($B29)&gt;0,IF('Koreksi (p)'!AS28&gt;0,'Koreksi (p)'!AS28,0),""),"")</f>
        <v>0</v>
      </c>
      <c r="BT29" s="165" t="str">
        <f>IF($C29=$C$60,IF(LEN($B29)&gt;0,IF('Koreksi (p)'!AT28&gt;0,'Koreksi (p)'!AT28,0),""),"")</f>
        <v/>
      </c>
      <c r="BU29" s="164">
        <f>IF($C29=$C$61,IF(LEN($B29)&gt;0,IF('Koreksi (p)'!AT28&gt;0,'Koreksi (p)'!AT28,0),""),"")</f>
        <v>0</v>
      </c>
      <c r="BV29" s="165" t="str">
        <f>IF($C29=$C$60,IF(LEN($B29)&gt;0,IF('Koreksi (p)'!AU28&gt;0,'Koreksi (p)'!AU28,0),""),"")</f>
        <v/>
      </c>
      <c r="BW29" s="164">
        <f>IF($C29=$C$61,IF(LEN($B29)&gt;0,IF('Koreksi (p)'!AU28&gt;0,'Koreksi (p)'!AU28,0),""),"")</f>
        <v>0</v>
      </c>
      <c r="BX29" s="165" t="str">
        <f>IF($C29=$C$60,IF(LEN($B29)&gt;0,IF('Koreksi (p)'!AV28&gt;0,'Koreksi (p)'!AV28,0),""),"")</f>
        <v/>
      </c>
      <c r="BY29" s="164">
        <f>IF($C29=$C$61,IF(LEN($B29)&gt;0,IF('Koreksi (p)'!AV28&gt;0,'Koreksi (p)'!AV28,0),""),"")</f>
        <v>0</v>
      </c>
      <c r="BZ29" s="165" t="str">
        <f>IF($C29=$C$60,IF(LEN($B29)&gt;0,IF('Koreksi (p)'!AW28&gt;0,'Koreksi (p)'!AW28,0),""),"")</f>
        <v/>
      </c>
      <c r="CA29" s="164">
        <f>IF($C29=$C$61,IF(LEN($B29)&gt;0,IF('Koreksi (p)'!AW28&gt;0,'Koreksi (p)'!AW28,0),""),"")</f>
        <v>0</v>
      </c>
      <c r="CB29" s="165" t="str">
        <f>IF($C29=$C$60,IF(LEN($B29)&gt;0,IF('Koreksi (p)'!AX28&gt;0,'Koreksi (p)'!AX28,0),""),"")</f>
        <v/>
      </c>
      <c r="CC29" s="164">
        <f>IF($C29=$C$61,IF(LEN($B29)&gt;0,IF('Koreksi (p)'!AX28&gt;0,'Koreksi (p)'!AX28,0),""),"")</f>
        <v>0</v>
      </c>
      <c r="CD29" s="165" t="str">
        <f>IF($C29=$C$60,IF(LEN($B29)&gt;0,IF('Koreksi (p)'!AY28&gt;0,'Koreksi (p)'!AY28,0),""),"")</f>
        <v/>
      </c>
      <c r="CE29" s="164">
        <f>IF($C29=$C$61,IF(LEN($B29)&gt;0,IF('Koreksi (p)'!AY28&gt;0,'Koreksi (p)'!AY28,0),""),"")</f>
        <v>0</v>
      </c>
      <c r="CF29" s="46">
        <f>IF(LEN(C29)&gt;0,'Koreksi (p)'!AZ28,"")</f>
        <v>6</v>
      </c>
      <c r="CG29" s="102">
        <f>'Koreksi (p)'!BA28</f>
        <v>60</v>
      </c>
      <c r="CH29" s="102">
        <f t="shared" si="0"/>
        <v>60</v>
      </c>
      <c r="CI29" s="93" t="str">
        <f t="shared" si="1"/>
        <v>-</v>
      </c>
      <c r="CJ29" s="94" t="str">
        <f t="shared" si="2"/>
        <v>X</v>
      </c>
    </row>
    <row r="30" spans="1:88" ht="11.25" customHeight="1">
      <c r="A30" s="97">
        <v>17</v>
      </c>
      <c r="B30" s="129" t="str">
        <f>IF('Koreksi (p)'!B29&lt;&gt;"",'Koreksi (p)'!B29,"")</f>
        <v>MUHAMAD KHANIF HIDAYATULOH</v>
      </c>
      <c r="C30" s="105" t="str">
        <f>IF(LEN('Koreksi (p)'!C29)&gt;0,'Koreksi (p)'!C29,"")</f>
        <v>a</v>
      </c>
      <c r="D30" s="134">
        <f>IF($C30=$C$60,IF(LEN($B30)&gt;0,IF('Koreksi (p)'!L29&gt;0,'Koreksi (p)'!L29,0),""),"")</f>
        <v>1</v>
      </c>
      <c r="E30" s="131" t="str">
        <f>IF($C30=$C$61,IF(LEN($B30)&gt;0,IF('Koreksi (p)'!L29&gt;0,'Koreksi (p)'!L29,0),""),"")</f>
        <v/>
      </c>
      <c r="F30" s="134">
        <f>IF($C30=$C$60,IF(LEN($B30)&gt;0,IF('Koreksi (p)'!M29&gt;0,'Koreksi (p)'!M29,0),""),"")</f>
        <v>1</v>
      </c>
      <c r="G30" s="131" t="str">
        <f>IF($C30=$C$61,IF(LEN($B30)&gt;0,IF('Koreksi (p)'!M29&gt;0,'Koreksi (p)'!M29,0),""),"")</f>
        <v/>
      </c>
      <c r="H30" s="134">
        <f>IF($C30=$C$60,IF(LEN($B30)&gt;0,IF('Koreksi (p)'!N29
&gt;0,'Koreksi (p)'!N29,0),""),"")</f>
        <v>1</v>
      </c>
      <c r="I30" s="131" t="str">
        <f>IF($C30=$C$61,IF(LEN($B30)&gt;0,IF('Koreksi (p)'!N29
&gt;0,'Koreksi (p)'!N29,0),""),"")</f>
        <v/>
      </c>
      <c r="J30" s="134">
        <f>IF($C30=$C$60,IF(LEN($B30)&gt;0,IF('Koreksi (p)'!O29&gt;0,'Koreksi (p)'!O29,0),""),"")</f>
        <v>0</v>
      </c>
      <c r="K30" s="160" t="str">
        <f>IF($C30=$C$61,IF(LEN($B30)&gt;0,IF('Koreksi (p)'!O29&gt;0,'Koreksi (p)'!O29,0),""),"")</f>
        <v/>
      </c>
      <c r="L30" s="161">
        <f>IF($C30=$C$60,IF(LEN($B30)&gt;0,IF('Koreksi (p)'!P29&gt;0,'Koreksi (p)'!P29,0),""),"")</f>
        <v>1</v>
      </c>
      <c r="M30" s="160" t="str">
        <f>IF($C30=$C$61,IF(LEN($B30)&gt;0,IF('Koreksi (p)'!P29&gt;0,'Koreksi (p)'!P29,0),""),"")</f>
        <v/>
      </c>
      <c r="N30" s="161">
        <f>IF($C30=$C$60,IF(LEN($B30)&gt;0,IF('Koreksi (p)'!Q29&gt;0,'Koreksi (p)'!Q29,0),""),"")</f>
        <v>1</v>
      </c>
      <c r="O30" s="160" t="str">
        <f>IF($C30=$C$61,IF(LEN($B30)&gt;0,IF('Koreksi (p)'!Q29&gt;0,'Koreksi (p)'!Q29,0),""),"")</f>
        <v/>
      </c>
      <c r="P30" s="161">
        <f>IF($C30=$C$60,IF(LEN($B30)&gt;0,IF('Koreksi (p)'!R29&gt;0,'Koreksi (p)'!R29,0),""),"")</f>
        <v>1</v>
      </c>
      <c r="Q30" s="160" t="str">
        <f>IF($C30=$C$61,IF(LEN($B30)&gt;0,IF('Koreksi (p)'!R29&gt;0,'Koreksi (p)'!R29,0),""),"")</f>
        <v/>
      </c>
      <c r="R30" s="161">
        <f>IF($C30=$C$60,IF(LEN($B30)&gt;0,IF('Koreksi (p)'!S29&gt;0,'Koreksi (p)'!S29,0),""),"")</f>
        <v>1</v>
      </c>
      <c r="S30" s="160" t="str">
        <f>IF($C30=$C$61,IF(LEN($B30)&gt;0,IF('Koreksi (p)'!S29&gt;0,'Koreksi (p)'!S29,0),""),"")</f>
        <v/>
      </c>
      <c r="T30" s="161">
        <f>IF($C30=$C$60,IF(LEN($B30)&gt;0,IF('Koreksi (p)'!T29&gt;0,'Koreksi (p)'!T29,0),""),"")</f>
        <v>0</v>
      </c>
      <c r="U30" s="160" t="str">
        <f>IF($C30=$C$61,IF(LEN($B30)&gt;0,IF('Koreksi (p)'!T29&gt;0,'Koreksi (p)'!T29,0),""),"")</f>
        <v/>
      </c>
      <c r="V30" s="161">
        <f>IF($C30=$C$60,IF(LEN($B30)&gt;0,IF('Koreksi (p)'!U29&gt;0,'Koreksi (p)'!U29,0),""),"")</f>
        <v>1</v>
      </c>
      <c r="W30" s="160" t="str">
        <f>IF($C30=$C$61,IF(LEN($B30)&gt;0,IF('Koreksi (p)'!U29&gt;0,'Koreksi (p)'!U29,0),""),"")</f>
        <v/>
      </c>
      <c r="X30" s="161">
        <f>IF($C30=$C$60,IF(LEN($B30)&gt;0,IF('Koreksi (p)'!V29&gt;0,'Koreksi (p)'!V29,0),""),"")</f>
        <v>0</v>
      </c>
      <c r="Y30" s="160" t="str">
        <f>IF($C30=$C$61,IF(LEN($B30)&gt;0,IF('Koreksi (p)'!V29&gt;0,'Koreksi (p)'!V29,0),""),"")</f>
        <v/>
      </c>
      <c r="Z30" s="161">
        <f>IF($C30=$C$60,IF(LEN($B30)&gt;0,IF('Koreksi (p)'!W29&gt;0,'Koreksi (p)'!W29,0),""),"")</f>
        <v>0</v>
      </c>
      <c r="AA30" s="160" t="str">
        <f>IF($C30=$C$61,IF(LEN($B30)&gt;0,IF('Koreksi (p)'!W29&gt;0,'Koreksi (p)'!W29,0),""),"")</f>
        <v/>
      </c>
      <c r="AB30" s="161">
        <f>IF($C30=$C$60,IF(LEN($B30)&gt;0,IF('Koreksi (p)'!X29&gt;0,'Koreksi (p)'!X29,0),""),"")</f>
        <v>0</v>
      </c>
      <c r="AC30" s="160" t="str">
        <f>IF($C30=$C$61,IF(LEN($B30)&gt;0,IF('Koreksi (p)'!X29&gt;0,'Koreksi (p)'!X29,0),""),"")</f>
        <v/>
      </c>
      <c r="AD30" s="161">
        <f>IF($C30=$C$60,IF(LEN($B30)&gt;0,IF('Koreksi (p)'!Y29&gt;0,'Koreksi (p)'!Y29,0),""),"")</f>
        <v>0</v>
      </c>
      <c r="AE30" s="160" t="str">
        <f>IF($C30=$C$61,IF(LEN($B30)&gt;0,IF('Koreksi (p)'!Y29&gt;0,'Koreksi (p)'!Y29,0),""),"")</f>
        <v/>
      </c>
      <c r="AF30" s="161">
        <f>IF($C30=$C$60,IF(LEN($B30)&gt;0,IF('Koreksi (p)'!Z29&gt;0,'Koreksi (p)'!Z29,0),""),"")</f>
        <v>0</v>
      </c>
      <c r="AG30" s="160" t="str">
        <f>IF($C30=$C$61,IF(LEN($B30)&gt;0,IF('Koreksi (p)'!Z29&gt;0,'Koreksi (p)'!Z29,0),""),"")</f>
        <v/>
      </c>
      <c r="AH30" s="161">
        <f>IF($C30=$C$60,IF(LEN($B30)&gt;0,IF('Koreksi (p)'!AA29&gt;0,'Koreksi (p)'!AA29,0),""),"")</f>
        <v>0</v>
      </c>
      <c r="AI30" s="160" t="str">
        <f>IF($C30=$C$61,IF(LEN($B30)&gt;0,IF('Koreksi (p)'!AA29&gt;0,'Koreksi (p)'!AA29,0),""),"")</f>
        <v/>
      </c>
      <c r="AJ30" s="161">
        <f>IF($C30=$C$60,IF(LEN($B30)&gt;0,IF('Koreksi (p)'!AB29&gt;0,'Koreksi (p)'!AB29,0),""),"")</f>
        <v>0</v>
      </c>
      <c r="AK30" s="160" t="str">
        <f>IF($C30=$C$61,IF(LEN($B30)&gt;0,IF('Koreksi (p)'!AB29&gt;0,'Koreksi (p)'!AB29,0),""),"")</f>
        <v/>
      </c>
      <c r="AL30" s="161">
        <f>IF($C30=$C$60,IF(LEN($B30)&gt;0,IF('Koreksi (p)'!AC29&gt;0,'Koreksi (p)'!AC29,0),""),"")</f>
        <v>0</v>
      </c>
      <c r="AM30" s="160" t="str">
        <f>IF($C30=$C$61,IF(LEN($B30)&gt;0,IF('Koreksi (p)'!AC29&gt;0,'Koreksi (p)'!AC29,0),""),"")</f>
        <v/>
      </c>
      <c r="AN30" s="161">
        <f>IF($C30=$C$60,IF(LEN($B30)&gt;0,IF('Koreksi (p)'!AD29&gt;0,'Koreksi (p)'!AD29,0),""),"")</f>
        <v>0</v>
      </c>
      <c r="AO30" s="160" t="str">
        <f>IF($C30=$C$61,IF(LEN($B30)&gt;0,IF('Koreksi (p)'!AD29&gt;0,'Koreksi (p)'!AD29,0),""),"")</f>
        <v/>
      </c>
      <c r="AP30" s="161">
        <f>IF($C30=$C$60,IF(LEN($B30)&gt;0,IF('Koreksi (p)'!AE29&gt;0,'Koreksi (p)'!AE29,0),""),"")</f>
        <v>0</v>
      </c>
      <c r="AQ30" s="160" t="str">
        <f>IF($C30=$C$61,IF(LEN($B30)&gt;0,IF('Koreksi (p)'!AE29&gt;0,'Koreksi (p)'!AE29,0),""),"")</f>
        <v/>
      </c>
      <c r="AR30" s="161">
        <f>IF($C30=$C$60,IF(LEN($B30)&gt;0,IF('Koreksi (p)'!AF29&gt;0,'Koreksi (p)'!AF29,0),""),"")</f>
        <v>0</v>
      </c>
      <c r="AS30" s="160" t="str">
        <f>IF($C30=$C$61,IF(LEN($B30)&gt;0,IF('Koreksi (p)'!AF29&gt;0,'Koreksi (p)'!AF29,0),""),"")</f>
        <v/>
      </c>
      <c r="AT30" s="161">
        <f>IF($C30=$C$60,IF(LEN($B30)&gt;0,IF('Koreksi (p)'!AG29&gt;0,'Koreksi (p)'!AG29,0),""),"")</f>
        <v>0</v>
      </c>
      <c r="AU30" s="160" t="str">
        <f>IF($C30=$C$61,IF(LEN($B30)&gt;0,IF('Koreksi (p)'!AG29&gt;0,'Koreksi (p)'!AG29,0),""),"")</f>
        <v/>
      </c>
      <c r="AV30" s="161">
        <f>IF($C30=$C$60,IF(LEN($B30)&gt;0,IF('Koreksi (p)'!AH29&gt;0,'Koreksi (p)'!AH29,0),""),"")</f>
        <v>0</v>
      </c>
      <c r="AW30" s="160" t="str">
        <f>IF($C30=$C$61,IF(LEN($B30)&gt;0,IF('Koreksi (p)'!AH29&gt;0,'Koreksi (p)'!AH29,0),""),"")</f>
        <v/>
      </c>
      <c r="AX30" s="161">
        <f>IF($C30=$C$60,IF(LEN($B30)&gt;0,IF('Koreksi (p)'!AI29&gt;0,'Koreksi (p)'!AI29,0),""),"")</f>
        <v>0</v>
      </c>
      <c r="AY30" s="160" t="str">
        <f>IF($C30=$C$61,IF(LEN($B30)&gt;0,IF('Koreksi (p)'!AI29&gt;0,'Koreksi (p)'!AI29,0),""),"")</f>
        <v/>
      </c>
      <c r="AZ30" s="161">
        <f>IF($C30=$C$60,IF(LEN($B30)&gt;0,IF('Koreksi (p)'!AJ29&gt;0,'Koreksi (p)'!AJ29,0),""),"")</f>
        <v>0</v>
      </c>
      <c r="BA30" s="160" t="str">
        <f>IF($C30=$C$61,IF(LEN($B30)&gt;0,IF('Koreksi (p)'!AJ29&gt;0,'Koreksi (p)'!AJ29,0),""),"")</f>
        <v/>
      </c>
      <c r="BB30" s="161">
        <f>IF($C30=$C$60,IF(LEN($B30)&gt;0,IF('Koreksi (p)'!AK29&gt;0,'Koreksi (p)'!AK29,0),""),"")</f>
        <v>0</v>
      </c>
      <c r="BC30" s="160" t="str">
        <f>IF($C30=$C$61,IF(LEN($B30)&gt;0,IF('Koreksi (p)'!AK29&gt;0,'Koreksi (p)'!AK29,0),""),"")</f>
        <v/>
      </c>
      <c r="BD30" s="161">
        <f>IF($C30=$C$60,IF(LEN($B30)&gt;0,IF('Koreksi (p)'!AL29&gt;0,'Koreksi (p)'!AL29,0),""),"")</f>
        <v>0</v>
      </c>
      <c r="BE30" s="160" t="str">
        <f>IF($C30=$C$61,IF(LEN($B30)&gt;0,IF('Koreksi (p)'!AL29&gt;0,'Koreksi (p)'!AL29,0),""),"")</f>
        <v/>
      </c>
      <c r="BF30" s="161">
        <f>IF($C30=$C$60,IF(LEN($B30)&gt;0,IF('Koreksi (p)'!AM29&gt;0,'Koreksi (p)'!AM29,0),""),"")</f>
        <v>0</v>
      </c>
      <c r="BG30" s="160" t="str">
        <f>IF($C30=$C$61,IF(LEN($B30)&gt;0,IF('Koreksi (p)'!AM29&gt;0,'Koreksi (p)'!AM29,0),""),"")</f>
        <v/>
      </c>
      <c r="BH30" s="161">
        <f>IF($C30=$C$60,IF(LEN($B30)&gt;0,IF('Koreksi (p)'!AN29&gt;0,'Koreksi (p)'!AN29,0),""),"")</f>
        <v>0</v>
      </c>
      <c r="BI30" s="160" t="str">
        <f>IF($C30=$C$61,IF(LEN($B30)&gt;0,IF('Koreksi (p)'!AN29&gt;0,'Koreksi (p)'!AN29,0),""),"")</f>
        <v/>
      </c>
      <c r="BJ30" s="161">
        <f>IF($C30=$C$60,IF(LEN($B30)&gt;0,IF('Koreksi (p)'!AO29&gt;0,'Koreksi (p)'!AO29,0),""),"")</f>
        <v>0</v>
      </c>
      <c r="BK30" s="160" t="str">
        <f>IF($C30=$C$61,IF(LEN($B30)&gt;0,IF('Koreksi (p)'!AO29&gt;0,'Koreksi (p)'!AO29,0),""),"")</f>
        <v/>
      </c>
      <c r="BL30" s="161">
        <f>IF($C30=$C$60,IF(LEN($B30)&gt;0,IF('Koreksi (p)'!AP29&gt;0,'Koreksi (p)'!AP29,0),""),"")</f>
        <v>0</v>
      </c>
      <c r="BM30" s="160" t="str">
        <f>IF($C30=$C$61,IF(LEN($B30)&gt;0,IF('Koreksi (p)'!AP29&gt;0,'Koreksi (p)'!AP29,0),""),"")</f>
        <v/>
      </c>
      <c r="BN30" s="161">
        <f>IF($C30=$C$60,IF(LEN($B30)&gt;0,IF('Koreksi (p)'!AQ29&gt;0,'Koreksi (p)'!AQ29,0),""),"")</f>
        <v>0</v>
      </c>
      <c r="BO30" s="160" t="str">
        <f>IF($C30=$C$61,IF(LEN($B30)&gt;0,IF('Koreksi (p)'!AQ29&gt;0,'Koreksi (p)'!AQ29,0),""),"")</f>
        <v/>
      </c>
      <c r="BP30" s="161">
        <f>IF($C30=$C$60,IF(LEN($B30)&gt;0,IF('Koreksi (p)'!AR29&gt;0,'Koreksi (p)'!AR29,0),""),"")</f>
        <v>0</v>
      </c>
      <c r="BQ30" s="160" t="str">
        <f>IF($C30=$C$61,IF(LEN($B30)&gt;0,IF('Koreksi (p)'!AR29&gt;0,'Koreksi (p)'!AR29,0),""),"")</f>
        <v/>
      </c>
      <c r="BR30" s="161">
        <f>IF($C30=$C$60,IF(LEN($B30)&gt;0,IF('Koreksi (p)'!AS29&gt;0,'Koreksi (p)'!AS29,0),""),"")</f>
        <v>0</v>
      </c>
      <c r="BS30" s="160" t="str">
        <f>IF($C30=$C$61,IF(LEN($B30)&gt;0,IF('Koreksi (p)'!AS29&gt;0,'Koreksi (p)'!AS29,0),""),"")</f>
        <v/>
      </c>
      <c r="BT30" s="161">
        <f>IF($C30=$C$60,IF(LEN($B30)&gt;0,IF('Koreksi (p)'!AT29&gt;0,'Koreksi (p)'!AT29,0),""),"")</f>
        <v>0</v>
      </c>
      <c r="BU30" s="160" t="str">
        <f>IF($C30=$C$61,IF(LEN($B30)&gt;0,IF('Koreksi (p)'!AT29&gt;0,'Koreksi (p)'!AT29,0),""),"")</f>
        <v/>
      </c>
      <c r="BV30" s="161">
        <f>IF($C30=$C$60,IF(LEN($B30)&gt;0,IF('Koreksi (p)'!AU29&gt;0,'Koreksi (p)'!AU29,0),""),"")</f>
        <v>0</v>
      </c>
      <c r="BW30" s="160" t="str">
        <f>IF($C30=$C$61,IF(LEN($B30)&gt;0,IF('Koreksi (p)'!AU29&gt;0,'Koreksi (p)'!AU29,0),""),"")</f>
        <v/>
      </c>
      <c r="BX30" s="161">
        <f>IF($C30=$C$60,IF(LEN($B30)&gt;0,IF('Koreksi (p)'!AV29&gt;0,'Koreksi (p)'!AV29,0),""),"")</f>
        <v>0</v>
      </c>
      <c r="BY30" s="160" t="str">
        <f>IF($C30=$C$61,IF(LEN($B30)&gt;0,IF('Koreksi (p)'!AV29&gt;0,'Koreksi (p)'!AV29,0),""),"")</f>
        <v/>
      </c>
      <c r="BZ30" s="161">
        <f>IF($C30=$C$60,IF(LEN($B30)&gt;0,IF('Koreksi (p)'!AW29&gt;0,'Koreksi (p)'!AW29,0),""),"")</f>
        <v>0</v>
      </c>
      <c r="CA30" s="160" t="str">
        <f>IF($C30=$C$61,IF(LEN($B30)&gt;0,IF('Koreksi (p)'!AW29&gt;0,'Koreksi (p)'!AW29,0),""),"")</f>
        <v/>
      </c>
      <c r="CB30" s="161">
        <f>IF($C30=$C$60,IF(LEN($B30)&gt;0,IF('Koreksi (p)'!AX29&gt;0,'Koreksi (p)'!AX29,0),""),"")</f>
        <v>0</v>
      </c>
      <c r="CC30" s="160" t="str">
        <f>IF($C30=$C$61,IF(LEN($B30)&gt;0,IF('Koreksi (p)'!AX29&gt;0,'Koreksi (p)'!AX29,0),""),"")</f>
        <v/>
      </c>
      <c r="CD30" s="161">
        <f>IF($C30=$C$60,IF(LEN($B30)&gt;0,IF('Koreksi (p)'!AY29&gt;0,'Koreksi (p)'!AY29,0),""),"")</f>
        <v>0</v>
      </c>
      <c r="CE30" s="160" t="str">
        <f>IF($C30=$C$61,IF(LEN($B30)&gt;0,IF('Koreksi (p)'!AY29&gt;0,'Koreksi (p)'!AY29,0),""),"")</f>
        <v/>
      </c>
      <c r="CF30" s="90">
        <f>IF(LEN(C30)&gt;0,'Koreksi (p)'!AZ29,"")</f>
        <v>8</v>
      </c>
      <c r="CG30" s="7">
        <f>'Koreksi (p)'!BA29</f>
        <v>80</v>
      </c>
      <c r="CH30" s="7">
        <f t="shared" si="0"/>
        <v>80</v>
      </c>
      <c r="CI30" s="4" t="str">
        <f t="shared" si="1"/>
        <v>V</v>
      </c>
      <c r="CJ30" s="98" t="str">
        <f t="shared" si="2"/>
        <v>-</v>
      </c>
    </row>
    <row r="31" spans="1:88" ht="11.25" customHeight="1">
      <c r="A31" s="97">
        <v>18</v>
      </c>
      <c r="B31" s="129" t="str">
        <f>IF('Koreksi (p)'!B30&lt;&gt;"",'Koreksi (p)'!B30,"")</f>
        <v>MUHAMMAD ARI SOFYAN</v>
      </c>
      <c r="C31" s="105" t="str">
        <f>IF(LEN('Koreksi (p)'!C30)&gt;0,'Koreksi (p)'!C30,"")</f>
        <v>b</v>
      </c>
      <c r="D31" s="134" t="str">
        <f>IF($C31=$C$60,IF(LEN($B31)&gt;0,IF('Koreksi (p)'!L30&gt;0,'Koreksi (p)'!L30,0),""),"")</f>
        <v/>
      </c>
      <c r="E31" s="131">
        <f>IF($C31=$C$61,IF(LEN($B31)&gt;0,IF('Koreksi (p)'!L30&gt;0,'Koreksi (p)'!L30,0),""),"")</f>
        <v>0</v>
      </c>
      <c r="F31" s="134" t="str">
        <f>IF($C31=$C$60,IF(LEN($B31)&gt;0,IF('Koreksi (p)'!M30&gt;0,'Koreksi (p)'!M30,0),""),"")</f>
        <v/>
      </c>
      <c r="G31" s="131">
        <f>IF($C31=$C$61,IF(LEN($B31)&gt;0,IF('Koreksi (p)'!M30&gt;0,'Koreksi (p)'!M30,0),""),"")</f>
        <v>1</v>
      </c>
      <c r="H31" s="134" t="str">
        <f>IF($C31=$C$60,IF(LEN($B31)&gt;0,IF('Koreksi (p)'!N30
&gt;0,'Koreksi (p)'!N30,0),""),"")</f>
        <v/>
      </c>
      <c r="I31" s="131">
        <f>IF($C31=$C$61,IF(LEN($B31)&gt;0,IF('Koreksi (p)'!N30
&gt;0,'Koreksi (p)'!N30,0),""),"")</f>
        <v>1</v>
      </c>
      <c r="J31" s="134" t="str">
        <f>IF($C31=$C$60,IF(LEN($B31)&gt;0,IF('Koreksi (p)'!O30&gt;0,'Koreksi (p)'!O30,0),""),"")</f>
        <v/>
      </c>
      <c r="K31" s="160">
        <f>IF($C31=$C$61,IF(LEN($B31)&gt;0,IF('Koreksi (p)'!O30&gt;0,'Koreksi (p)'!O30,0),""),"")</f>
        <v>1</v>
      </c>
      <c r="L31" s="161" t="str">
        <f>IF($C31=$C$60,IF(LEN($B31)&gt;0,IF('Koreksi (p)'!P30&gt;0,'Koreksi (p)'!P30,0),""),"")</f>
        <v/>
      </c>
      <c r="M31" s="160">
        <f>IF($C31=$C$61,IF(LEN($B31)&gt;0,IF('Koreksi (p)'!P30&gt;0,'Koreksi (p)'!P30,0),""),"")</f>
        <v>1</v>
      </c>
      <c r="N31" s="161" t="str">
        <f>IF($C31=$C$60,IF(LEN($B31)&gt;0,IF('Koreksi (p)'!Q30&gt;0,'Koreksi (p)'!Q30,0),""),"")</f>
        <v/>
      </c>
      <c r="O31" s="160">
        <f>IF($C31=$C$61,IF(LEN($B31)&gt;0,IF('Koreksi (p)'!Q30&gt;0,'Koreksi (p)'!Q30,0),""),"")</f>
        <v>1</v>
      </c>
      <c r="P31" s="161" t="str">
        <f>IF($C31=$C$60,IF(LEN($B31)&gt;0,IF('Koreksi (p)'!R30&gt;0,'Koreksi (p)'!R30,0),""),"")</f>
        <v/>
      </c>
      <c r="Q31" s="160">
        <f>IF($C31=$C$61,IF(LEN($B31)&gt;0,IF('Koreksi (p)'!R30&gt;0,'Koreksi (p)'!R30,0),""),"")</f>
        <v>1</v>
      </c>
      <c r="R31" s="161" t="str">
        <f>IF($C31=$C$60,IF(LEN($B31)&gt;0,IF('Koreksi (p)'!S30&gt;0,'Koreksi (p)'!S30,0),""),"")</f>
        <v/>
      </c>
      <c r="S31" s="160">
        <f>IF($C31=$C$61,IF(LEN($B31)&gt;0,IF('Koreksi (p)'!S30&gt;0,'Koreksi (p)'!S30,0),""),"")</f>
        <v>1</v>
      </c>
      <c r="T31" s="161" t="str">
        <f>IF($C31=$C$60,IF(LEN($B31)&gt;0,IF('Koreksi (p)'!T30&gt;0,'Koreksi (p)'!T30,0),""),"")</f>
        <v/>
      </c>
      <c r="U31" s="160">
        <f>IF($C31=$C$61,IF(LEN($B31)&gt;0,IF('Koreksi (p)'!T30&gt;0,'Koreksi (p)'!T30,0),""),"")</f>
        <v>1</v>
      </c>
      <c r="V31" s="161" t="str">
        <f>IF($C31=$C$60,IF(LEN($B31)&gt;0,IF('Koreksi (p)'!U30&gt;0,'Koreksi (p)'!U30,0),""),"")</f>
        <v/>
      </c>
      <c r="W31" s="160">
        <f>IF($C31=$C$61,IF(LEN($B31)&gt;0,IF('Koreksi (p)'!U30&gt;0,'Koreksi (p)'!U30,0),""),"")</f>
        <v>1</v>
      </c>
      <c r="X31" s="161" t="str">
        <f>IF($C31=$C$60,IF(LEN($B31)&gt;0,IF('Koreksi (p)'!V30&gt;0,'Koreksi (p)'!V30,0),""),"")</f>
        <v/>
      </c>
      <c r="Y31" s="160">
        <f>IF($C31=$C$61,IF(LEN($B31)&gt;0,IF('Koreksi (p)'!V30&gt;0,'Koreksi (p)'!V30,0),""),"")</f>
        <v>0</v>
      </c>
      <c r="Z31" s="161" t="str">
        <f>IF($C31=$C$60,IF(LEN($B31)&gt;0,IF('Koreksi (p)'!W30&gt;0,'Koreksi (p)'!W30,0),""),"")</f>
        <v/>
      </c>
      <c r="AA31" s="160">
        <f>IF($C31=$C$61,IF(LEN($B31)&gt;0,IF('Koreksi (p)'!W30&gt;0,'Koreksi (p)'!W30,0),""),"")</f>
        <v>0</v>
      </c>
      <c r="AB31" s="161" t="str">
        <f>IF($C31=$C$60,IF(LEN($B31)&gt;0,IF('Koreksi (p)'!X30&gt;0,'Koreksi (p)'!X30,0),""),"")</f>
        <v/>
      </c>
      <c r="AC31" s="160">
        <f>IF($C31=$C$61,IF(LEN($B31)&gt;0,IF('Koreksi (p)'!X30&gt;0,'Koreksi (p)'!X30,0),""),"")</f>
        <v>0</v>
      </c>
      <c r="AD31" s="161" t="str">
        <f>IF($C31=$C$60,IF(LEN($B31)&gt;0,IF('Koreksi (p)'!Y30&gt;0,'Koreksi (p)'!Y30,0),""),"")</f>
        <v/>
      </c>
      <c r="AE31" s="160">
        <f>IF($C31=$C$61,IF(LEN($B31)&gt;0,IF('Koreksi (p)'!Y30&gt;0,'Koreksi (p)'!Y30,0),""),"")</f>
        <v>0</v>
      </c>
      <c r="AF31" s="161" t="str">
        <f>IF($C31=$C$60,IF(LEN($B31)&gt;0,IF('Koreksi (p)'!Z30&gt;0,'Koreksi (p)'!Z30,0),""),"")</f>
        <v/>
      </c>
      <c r="AG31" s="160">
        <f>IF($C31=$C$61,IF(LEN($B31)&gt;0,IF('Koreksi (p)'!Z30&gt;0,'Koreksi (p)'!Z30,0),""),"")</f>
        <v>0</v>
      </c>
      <c r="AH31" s="161" t="str">
        <f>IF($C31=$C$60,IF(LEN($B31)&gt;0,IF('Koreksi (p)'!AA30&gt;0,'Koreksi (p)'!AA30,0),""),"")</f>
        <v/>
      </c>
      <c r="AI31" s="160">
        <f>IF($C31=$C$61,IF(LEN($B31)&gt;0,IF('Koreksi (p)'!AA30&gt;0,'Koreksi (p)'!AA30,0),""),"")</f>
        <v>0</v>
      </c>
      <c r="AJ31" s="161" t="str">
        <f>IF($C31=$C$60,IF(LEN($B31)&gt;0,IF('Koreksi (p)'!AB30&gt;0,'Koreksi (p)'!AB30,0),""),"")</f>
        <v/>
      </c>
      <c r="AK31" s="160">
        <f>IF($C31=$C$61,IF(LEN($B31)&gt;0,IF('Koreksi (p)'!AB30&gt;0,'Koreksi (p)'!AB30,0),""),"")</f>
        <v>0</v>
      </c>
      <c r="AL31" s="161" t="str">
        <f>IF($C31=$C$60,IF(LEN($B31)&gt;0,IF('Koreksi (p)'!AC30&gt;0,'Koreksi (p)'!AC30,0),""),"")</f>
        <v/>
      </c>
      <c r="AM31" s="160">
        <f>IF($C31=$C$61,IF(LEN($B31)&gt;0,IF('Koreksi (p)'!AC30&gt;0,'Koreksi (p)'!AC30,0),""),"")</f>
        <v>0</v>
      </c>
      <c r="AN31" s="161" t="str">
        <f>IF($C31=$C$60,IF(LEN($B31)&gt;0,IF('Koreksi (p)'!AD30&gt;0,'Koreksi (p)'!AD30,0),""),"")</f>
        <v/>
      </c>
      <c r="AO31" s="160">
        <f>IF($C31=$C$61,IF(LEN($B31)&gt;0,IF('Koreksi (p)'!AD30&gt;0,'Koreksi (p)'!AD30,0),""),"")</f>
        <v>0</v>
      </c>
      <c r="AP31" s="161" t="str">
        <f>IF($C31=$C$60,IF(LEN($B31)&gt;0,IF('Koreksi (p)'!AE30&gt;0,'Koreksi (p)'!AE30,0),""),"")</f>
        <v/>
      </c>
      <c r="AQ31" s="160">
        <f>IF($C31=$C$61,IF(LEN($B31)&gt;0,IF('Koreksi (p)'!AE30&gt;0,'Koreksi (p)'!AE30,0),""),"")</f>
        <v>0</v>
      </c>
      <c r="AR31" s="161" t="str">
        <f>IF($C31=$C$60,IF(LEN($B31)&gt;0,IF('Koreksi (p)'!AF30&gt;0,'Koreksi (p)'!AF30,0),""),"")</f>
        <v/>
      </c>
      <c r="AS31" s="160">
        <f>IF($C31=$C$61,IF(LEN($B31)&gt;0,IF('Koreksi (p)'!AF30&gt;0,'Koreksi (p)'!AF30,0),""),"")</f>
        <v>0</v>
      </c>
      <c r="AT31" s="161" t="str">
        <f>IF($C31=$C$60,IF(LEN($B31)&gt;0,IF('Koreksi (p)'!AG30&gt;0,'Koreksi (p)'!AG30,0),""),"")</f>
        <v/>
      </c>
      <c r="AU31" s="160">
        <f>IF($C31=$C$61,IF(LEN($B31)&gt;0,IF('Koreksi (p)'!AG30&gt;0,'Koreksi (p)'!AG30,0),""),"")</f>
        <v>0</v>
      </c>
      <c r="AV31" s="161" t="str">
        <f>IF($C31=$C$60,IF(LEN($B31)&gt;0,IF('Koreksi (p)'!AH30&gt;0,'Koreksi (p)'!AH30,0),""),"")</f>
        <v/>
      </c>
      <c r="AW31" s="160">
        <f>IF($C31=$C$61,IF(LEN($B31)&gt;0,IF('Koreksi (p)'!AH30&gt;0,'Koreksi (p)'!AH30,0),""),"")</f>
        <v>0</v>
      </c>
      <c r="AX31" s="161" t="str">
        <f>IF($C31=$C$60,IF(LEN($B31)&gt;0,IF('Koreksi (p)'!AI30&gt;0,'Koreksi (p)'!AI30,0),""),"")</f>
        <v/>
      </c>
      <c r="AY31" s="160">
        <f>IF($C31=$C$61,IF(LEN($B31)&gt;0,IF('Koreksi (p)'!AI30&gt;0,'Koreksi (p)'!AI30,0),""),"")</f>
        <v>0</v>
      </c>
      <c r="AZ31" s="161" t="str">
        <f>IF($C31=$C$60,IF(LEN($B31)&gt;0,IF('Koreksi (p)'!AJ30&gt;0,'Koreksi (p)'!AJ30,0),""),"")</f>
        <v/>
      </c>
      <c r="BA31" s="160">
        <f>IF($C31=$C$61,IF(LEN($B31)&gt;0,IF('Koreksi (p)'!AJ30&gt;0,'Koreksi (p)'!AJ30,0),""),"")</f>
        <v>0</v>
      </c>
      <c r="BB31" s="161" t="str">
        <f>IF($C31=$C$60,IF(LEN($B31)&gt;0,IF('Koreksi (p)'!AK30&gt;0,'Koreksi (p)'!AK30,0),""),"")</f>
        <v/>
      </c>
      <c r="BC31" s="160">
        <f>IF($C31=$C$61,IF(LEN($B31)&gt;0,IF('Koreksi (p)'!AK30&gt;0,'Koreksi (p)'!AK30,0),""),"")</f>
        <v>0</v>
      </c>
      <c r="BD31" s="161" t="str">
        <f>IF($C31=$C$60,IF(LEN($B31)&gt;0,IF('Koreksi (p)'!AL30&gt;0,'Koreksi (p)'!AL30,0),""),"")</f>
        <v/>
      </c>
      <c r="BE31" s="160">
        <f>IF($C31=$C$61,IF(LEN($B31)&gt;0,IF('Koreksi (p)'!AL30&gt;0,'Koreksi (p)'!AL30,0),""),"")</f>
        <v>0</v>
      </c>
      <c r="BF31" s="161" t="str">
        <f>IF($C31=$C$60,IF(LEN($B31)&gt;0,IF('Koreksi (p)'!AM30&gt;0,'Koreksi (p)'!AM30,0),""),"")</f>
        <v/>
      </c>
      <c r="BG31" s="160">
        <f>IF($C31=$C$61,IF(LEN($B31)&gt;0,IF('Koreksi (p)'!AM30&gt;0,'Koreksi (p)'!AM30,0),""),"")</f>
        <v>0</v>
      </c>
      <c r="BH31" s="161" t="str">
        <f>IF($C31=$C$60,IF(LEN($B31)&gt;0,IF('Koreksi (p)'!AN30&gt;0,'Koreksi (p)'!AN30,0),""),"")</f>
        <v/>
      </c>
      <c r="BI31" s="160">
        <f>IF($C31=$C$61,IF(LEN($B31)&gt;0,IF('Koreksi (p)'!AN30&gt;0,'Koreksi (p)'!AN30,0),""),"")</f>
        <v>0</v>
      </c>
      <c r="BJ31" s="161" t="str">
        <f>IF($C31=$C$60,IF(LEN($B31)&gt;0,IF('Koreksi (p)'!AO30&gt;0,'Koreksi (p)'!AO30,0),""),"")</f>
        <v/>
      </c>
      <c r="BK31" s="160">
        <f>IF($C31=$C$61,IF(LEN($B31)&gt;0,IF('Koreksi (p)'!AO30&gt;0,'Koreksi (p)'!AO30,0),""),"")</f>
        <v>0</v>
      </c>
      <c r="BL31" s="161" t="str">
        <f>IF($C31=$C$60,IF(LEN($B31)&gt;0,IF('Koreksi (p)'!AP30&gt;0,'Koreksi (p)'!AP30,0),""),"")</f>
        <v/>
      </c>
      <c r="BM31" s="160">
        <f>IF($C31=$C$61,IF(LEN($B31)&gt;0,IF('Koreksi (p)'!AP30&gt;0,'Koreksi (p)'!AP30,0),""),"")</f>
        <v>0</v>
      </c>
      <c r="BN31" s="161" t="str">
        <f>IF($C31=$C$60,IF(LEN($B31)&gt;0,IF('Koreksi (p)'!AQ30&gt;0,'Koreksi (p)'!AQ30,0),""),"")</f>
        <v/>
      </c>
      <c r="BO31" s="160">
        <f>IF($C31=$C$61,IF(LEN($B31)&gt;0,IF('Koreksi (p)'!AQ30&gt;0,'Koreksi (p)'!AQ30,0),""),"")</f>
        <v>0</v>
      </c>
      <c r="BP31" s="161" t="str">
        <f>IF($C31=$C$60,IF(LEN($B31)&gt;0,IF('Koreksi (p)'!AR30&gt;0,'Koreksi (p)'!AR30,0),""),"")</f>
        <v/>
      </c>
      <c r="BQ31" s="160">
        <f>IF($C31=$C$61,IF(LEN($B31)&gt;0,IF('Koreksi (p)'!AR30&gt;0,'Koreksi (p)'!AR30,0),""),"")</f>
        <v>0</v>
      </c>
      <c r="BR31" s="161" t="str">
        <f>IF($C31=$C$60,IF(LEN($B31)&gt;0,IF('Koreksi (p)'!AS30&gt;0,'Koreksi (p)'!AS30,0),""),"")</f>
        <v/>
      </c>
      <c r="BS31" s="160">
        <f>IF($C31=$C$61,IF(LEN($B31)&gt;0,IF('Koreksi (p)'!AS30&gt;0,'Koreksi (p)'!AS30,0),""),"")</f>
        <v>0</v>
      </c>
      <c r="BT31" s="161" t="str">
        <f>IF($C31=$C$60,IF(LEN($B31)&gt;0,IF('Koreksi (p)'!AT30&gt;0,'Koreksi (p)'!AT30,0),""),"")</f>
        <v/>
      </c>
      <c r="BU31" s="160">
        <f>IF($C31=$C$61,IF(LEN($B31)&gt;0,IF('Koreksi (p)'!AT30&gt;0,'Koreksi (p)'!AT30,0),""),"")</f>
        <v>0</v>
      </c>
      <c r="BV31" s="161" t="str">
        <f>IF($C31=$C$60,IF(LEN($B31)&gt;0,IF('Koreksi (p)'!AU30&gt;0,'Koreksi (p)'!AU30,0),""),"")</f>
        <v/>
      </c>
      <c r="BW31" s="160">
        <f>IF($C31=$C$61,IF(LEN($B31)&gt;0,IF('Koreksi (p)'!AU30&gt;0,'Koreksi (p)'!AU30,0),""),"")</f>
        <v>0</v>
      </c>
      <c r="BX31" s="161" t="str">
        <f>IF($C31=$C$60,IF(LEN($B31)&gt;0,IF('Koreksi (p)'!AV30&gt;0,'Koreksi (p)'!AV30,0),""),"")</f>
        <v/>
      </c>
      <c r="BY31" s="160">
        <f>IF($C31=$C$61,IF(LEN($B31)&gt;0,IF('Koreksi (p)'!AV30&gt;0,'Koreksi (p)'!AV30,0),""),"")</f>
        <v>0</v>
      </c>
      <c r="BZ31" s="161" t="str">
        <f>IF($C31=$C$60,IF(LEN($B31)&gt;0,IF('Koreksi (p)'!AW30&gt;0,'Koreksi (p)'!AW30,0),""),"")</f>
        <v/>
      </c>
      <c r="CA31" s="160">
        <f>IF($C31=$C$61,IF(LEN($B31)&gt;0,IF('Koreksi (p)'!AW30&gt;0,'Koreksi (p)'!AW30,0),""),"")</f>
        <v>0</v>
      </c>
      <c r="CB31" s="161" t="str">
        <f>IF($C31=$C$60,IF(LEN($B31)&gt;0,IF('Koreksi (p)'!AX30&gt;0,'Koreksi (p)'!AX30,0),""),"")</f>
        <v/>
      </c>
      <c r="CC31" s="160">
        <f>IF($C31=$C$61,IF(LEN($B31)&gt;0,IF('Koreksi (p)'!AX30&gt;0,'Koreksi (p)'!AX30,0),""),"")</f>
        <v>0</v>
      </c>
      <c r="CD31" s="161" t="str">
        <f>IF($C31=$C$60,IF(LEN($B31)&gt;0,IF('Koreksi (p)'!AY30&gt;0,'Koreksi (p)'!AY30,0),""),"")</f>
        <v/>
      </c>
      <c r="CE31" s="160">
        <f>IF($C31=$C$61,IF(LEN($B31)&gt;0,IF('Koreksi (p)'!AY30&gt;0,'Koreksi (p)'!AY30,0),""),"")</f>
        <v>0</v>
      </c>
      <c r="CF31" s="90">
        <f>IF(LEN(C31)&gt;0,'Koreksi (p)'!AZ30,"")</f>
        <v>9</v>
      </c>
      <c r="CG31" s="7">
        <f>'Koreksi (p)'!BA30</f>
        <v>90</v>
      </c>
      <c r="CH31" s="7">
        <f t="shared" si="0"/>
        <v>90</v>
      </c>
      <c r="CI31" s="4" t="str">
        <f t="shared" si="1"/>
        <v>V</v>
      </c>
      <c r="CJ31" s="98" t="str">
        <f t="shared" si="2"/>
        <v>-</v>
      </c>
    </row>
    <row r="32" spans="1:88" ht="11.25" customHeight="1">
      <c r="A32" s="97">
        <v>19</v>
      </c>
      <c r="B32" s="129" t="str">
        <f>IF('Koreksi (p)'!B31&lt;&gt;"",'Koreksi (p)'!B31,"")</f>
        <v>RAMA GALIH ARIFANI</v>
      </c>
      <c r="C32" s="105" t="str">
        <f>IF(LEN('Koreksi (p)'!C31)&gt;0,'Koreksi (p)'!C31,"")</f>
        <v>a</v>
      </c>
      <c r="D32" s="134">
        <f>IF($C32=$C$60,IF(LEN($B32)&gt;0,IF('Koreksi (p)'!L31&gt;0,'Koreksi (p)'!L31,0),""),"")</f>
        <v>1</v>
      </c>
      <c r="E32" s="131" t="str">
        <f>IF($C32=$C$61,IF(LEN($B32)&gt;0,IF('Koreksi (p)'!L31&gt;0,'Koreksi (p)'!L31,0),""),"")</f>
        <v/>
      </c>
      <c r="F32" s="134">
        <f>IF($C32=$C$60,IF(LEN($B32)&gt;0,IF('Koreksi (p)'!M31&gt;0,'Koreksi (p)'!M31,0),""),"")</f>
        <v>1</v>
      </c>
      <c r="G32" s="131" t="str">
        <f>IF($C32=$C$61,IF(LEN($B32)&gt;0,IF('Koreksi (p)'!M31&gt;0,'Koreksi (p)'!M31,0),""),"")</f>
        <v/>
      </c>
      <c r="H32" s="134">
        <f>IF($C32=$C$60,IF(LEN($B32)&gt;0,IF('Koreksi (p)'!N31
&gt;0,'Koreksi (p)'!N31,0),""),"")</f>
        <v>1</v>
      </c>
      <c r="I32" s="131" t="str">
        <f>IF($C32=$C$61,IF(LEN($B32)&gt;0,IF('Koreksi (p)'!N31
&gt;0,'Koreksi (p)'!N31,0),""),"")</f>
        <v/>
      </c>
      <c r="J32" s="134">
        <f>IF($C32=$C$60,IF(LEN($B32)&gt;0,IF('Koreksi (p)'!O31&gt;0,'Koreksi (p)'!O31,0),""),"")</f>
        <v>0</v>
      </c>
      <c r="K32" s="160" t="str">
        <f>IF($C32=$C$61,IF(LEN($B32)&gt;0,IF('Koreksi (p)'!O31&gt;0,'Koreksi (p)'!O31,0),""),"")</f>
        <v/>
      </c>
      <c r="L32" s="161">
        <f>IF($C32=$C$60,IF(LEN($B32)&gt;0,IF('Koreksi (p)'!P31&gt;0,'Koreksi (p)'!P31,0),""),"")</f>
        <v>1</v>
      </c>
      <c r="M32" s="160" t="str">
        <f>IF($C32=$C$61,IF(LEN($B32)&gt;0,IF('Koreksi (p)'!P31&gt;0,'Koreksi (p)'!P31,0),""),"")</f>
        <v/>
      </c>
      <c r="N32" s="161">
        <f>IF($C32=$C$60,IF(LEN($B32)&gt;0,IF('Koreksi (p)'!Q31&gt;0,'Koreksi (p)'!Q31,0),""),"")</f>
        <v>1</v>
      </c>
      <c r="O32" s="160" t="str">
        <f>IF($C32=$C$61,IF(LEN($B32)&gt;0,IF('Koreksi (p)'!Q31&gt;0,'Koreksi (p)'!Q31,0),""),"")</f>
        <v/>
      </c>
      <c r="P32" s="161">
        <f>IF($C32=$C$60,IF(LEN($B32)&gt;0,IF('Koreksi (p)'!R31&gt;0,'Koreksi (p)'!R31,0),""),"")</f>
        <v>1</v>
      </c>
      <c r="Q32" s="160" t="str">
        <f>IF($C32=$C$61,IF(LEN($B32)&gt;0,IF('Koreksi (p)'!R31&gt;0,'Koreksi (p)'!R31,0),""),"")</f>
        <v/>
      </c>
      <c r="R32" s="161">
        <f>IF($C32=$C$60,IF(LEN($B32)&gt;0,IF('Koreksi (p)'!S31&gt;0,'Koreksi (p)'!S31,0),""),"")</f>
        <v>1</v>
      </c>
      <c r="S32" s="160" t="str">
        <f>IF($C32=$C$61,IF(LEN($B32)&gt;0,IF('Koreksi (p)'!S31&gt;0,'Koreksi (p)'!S31,0),""),"")</f>
        <v/>
      </c>
      <c r="T32" s="161">
        <f>IF($C32=$C$60,IF(LEN($B32)&gt;0,IF('Koreksi (p)'!T31&gt;0,'Koreksi (p)'!T31,0),""),"")</f>
        <v>1</v>
      </c>
      <c r="U32" s="160" t="str">
        <f>IF($C32=$C$61,IF(LEN($B32)&gt;0,IF('Koreksi (p)'!T31&gt;0,'Koreksi (p)'!T31,0),""),"")</f>
        <v/>
      </c>
      <c r="V32" s="161">
        <f>IF($C32=$C$60,IF(LEN($B32)&gt;0,IF('Koreksi (p)'!U31&gt;0,'Koreksi (p)'!U31,0),""),"")</f>
        <v>1</v>
      </c>
      <c r="W32" s="160" t="str">
        <f>IF($C32=$C$61,IF(LEN($B32)&gt;0,IF('Koreksi (p)'!U31&gt;0,'Koreksi (p)'!U31,0),""),"")</f>
        <v/>
      </c>
      <c r="X32" s="161">
        <f>IF($C32=$C$60,IF(LEN($B32)&gt;0,IF('Koreksi (p)'!V31&gt;0,'Koreksi (p)'!V31,0),""),"")</f>
        <v>0</v>
      </c>
      <c r="Y32" s="160" t="str">
        <f>IF($C32=$C$61,IF(LEN($B32)&gt;0,IF('Koreksi (p)'!V31&gt;0,'Koreksi (p)'!V31,0),""),"")</f>
        <v/>
      </c>
      <c r="Z32" s="161">
        <f>IF($C32=$C$60,IF(LEN($B32)&gt;0,IF('Koreksi (p)'!W31&gt;0,'Koreksi (p)'!W31,0),""),"")</f>
        <v>0</v>
      </c>
      <c r="AA32" s="160" t="str">
        <f>IF($C32=$C$61,IF(LEN($B32)&gt;0,IF('Koreksi (p)'!W31&gt;0,'Koreksi (p)'!W31,0),""),"")</f>
        <v/>
      </c>
      <c r="AB32" s="161">
        <f>IF($C32=$C$60,IF(LEN($B32)&gt;0,IF('Koreksi (p)'!X31&gt;0,'Koreksi (p)'!X31,0),""),"")</f>
        <v>0</v>
      </c>
      <c r="AC32" s="160" t="str">
        <f>IF($C32=$C$61,IF(LEN($B32)&gt;0,IF('Koreksi (p)'!X31&gt;0,'Koreksi (p)'!X31,0),""),"")</f>
        <v/>
      </c>
      <c r="AD32" s="161">
        <f>IF($C32=$C$60,IF(LEN($B32)&gt;0,IF('Koreksi (p)'!Y31&gt;0,'Koreksi (p)'!Y31,0),""),"")</f>
        <v>0</v>
      </c>
      <c r="AE32" s="160" t="str">
        <f>IF($C32=$C$61,IF(LEN($B32)&gt;0,IF('Koreksi (p)'!Y31&gt;0,'Koreksi (p)'!Y31,0),""),"")</f>
        <v/>
      </c>
      <c r="AF32" s="161">
        <f>IF($C32=$C$60,IF(LEN($B32)&gt;0,IF('Koreksi (p)'!Z31&gt;0,'Koreksi (p)'!Z31,0),""),"")</f>
        <v>0</v>
      </c>
      <c r="AG32" s="160" t="str">
        <f>IF($C32=$C$61,IF(LEN($B32)&gt;0,IF('Koreksi (p)'!Z31&gt;0,'Koreksi (p)'!Z31,0),""),"")</f>
        <v/>
      </c>
      <c r="AH32" s="161">
        <f>IF($C32=$C$60,IF(LEN($B32)&gt;0,IF('Koreksi (p)'!AA31&gt;0,'Koreksi (p)'!AA31,0),""),"")</f>
        <v>0</v>
      </c>
      <c r="AI32" s="160" t="str">
        <f>IF($C32=$C$61,IF(LEN($B32)&gt;0,IF('Koreksi (p)'!AA31&gt;0,'Koreksi (p)'!AA31,0),""),"")</f>
        <v/>
      </c>
      <c r="AJ32" s="161">
        <f>IF($C32=$C$60,IF(LEN($B32)&gt;0,IF('Koreksi (p)'!AB31&gt;0,'Koreksi (p)'!AB31,0),""),"")</f>
        <v>0</v>
      </c>
      <c r="AK32" s="160" t="str">
        <f>IF($C32=$C$61,IF(LEN($B32)&gt;0,IF('Koreksi (p)'!AB31&gt;0,'Koreksi (p)'!AB31,0),""),"")</f>
        <v/>
      </c>
      <c r="AL32" s="161">
        <f>IF($C32=$C$60,IF(LEN($B32)&gt;0,IF('Koreksi (p)'!AC31&gt;0,'Koreksi (p)'!AC31,0),""),"")</f>
        <v>0</v>
      </c>
      <c r="AM32" s="160" t="str">
        <f>IF($C32=$C$61,IF(LEN($B32)&gt;0,IF('Koreksi (p)'!AC31&gt;0,'Koreksi (p)'!AC31,0),""),"")</f>
        <v/>
      </c>
      <c r="AN32" s="161">
        <f>IF($C32=$C$60,IF(LEN($B32)&gt;0,IF('Koreksi (p)'!AD31&gt;0,'Koreksi (p)'!AD31,0),""),"")</f>
        <v>0</v>
      </c>
      <c r="AO32" s="160" t="str">
        <f>IF($C32=$C$61,IF(LEN($B32)&gt;0,IF('Koreksi (p)'!AD31&gt;0,'Koreksi (p)'!AD31,0),""),"")</f>
        <v/>
      </c>
      <c r="AP32" s="161">
        <f>IF($C32=$C$60,IF(LEN($B32)&gt;0,IF('Koreksi (p)'!AE31&gt;0,'Koreksi (p)'!AE31,0),""),"")</f>
        <v>0</v>
      </c>
      <c r="AQ32" s="160" t="str">
        <f>IF($C32=$C$61,IF(LEN($B32)&gt;0,IF('Koreksi (p)'!AE31&gt;0,'Koreksi (p)'!AE31,0),""),"")</f>
        <v/>
      </c>
      <c r="AR32" s="161">
        <f>IF($C32=$C$60,IF(LEN($B32)&gt;0,IF('Koreksi (p)'!AF31&gt;0,'Koreksi (p)'!AF31,0),""),"")</f>
        <v>0</v>
      </c>
      <c r="AS32" s="160" t="str">
        <f>IF($C32=$C$61,IF(LEN($B32)&gt;0,IF('Koreksi (p)'!AF31&gt;0,'Koreksi (p)'!AF31,0),""),"")</f>
        <v/>
      </c>
      <c r="AT32" s="161">
        <f>IF($C32=$C$60,IF(LEN($B32)&gt;0,IF('Koreksi (p)'!AG31&gt;0,'Koreksi (p)'!AG31,0),""),"")</f>
        <v>0</v>
      </c>
      <c r="AU32" s="160" t="str">
        <f>IF($C32=$C$61,IF(LEN($B32)&gt;0,IF('Koreksi (p)'!AG31&gt;0,'Koreksi (p)'!AG31,0),""),"")</f>
        <v/>
      </c>
      <c r="AV32" s="161">
        <f>IF($C32=$C$60,IF(LEN($B32)&gt;0,IF('Koreksi (p)'!AH31&gt;0,'Koreksi (p)'!AH31,0),""),"")</f>
        <v>0</v>
      </c>
      <c r="AW32" s="160" t="str">
        <f>IF($C32=$C$61,IF(LEN($B32)&gt;0,IF('Koreksi (p)'!AH31&gt;0,'Koreksi (p)'!AH31,0),""),"")</f>
        <v/>
      </c>
      <c r="AX32" s="161">
        <f>IF($C32=$C$60,IF(LEN($B32)&gt;0,IF('Koreksi (p)'!AI31&gt;0,'Koreksi (p)'!AI31,0),""),"")</f>
        <v>0</v>
      </c>
      <c r="AY32" s="160" t="str">
        <f>IF($C32=$C$61,IF(LEN($B32)&gt;0,IF('Koreksi (p)'!AI31&gt;0,'Koreksi (p)'!AI31,0),""),"")</f>
        <v/>
      </c>
      <c r="AZ32" s="161">
        <f>IF($C32=$C$60,IF(LEN($B32)&gt;0,IF('Koreksi (p)'!AJ31&gt;0,'Koreksi (p)'!AJ31,0),""),"")</f>
        <v>0</v>
      </c>
      <c r="BA32" s="160" t="str">
        <f>IF($C32=$C$61,IF(LEN($B32)&gt;0,IF('Koreksi (p)'!AJ31&gt;0,'Koreksi (p)'!AJ31,0),""),"")</f>
        <v/>
      </c>
      <c r="BB32" s="161">
        <f>IF($C32=$C$60,IF(LEN($B32)&gt;0,IF('Koreksi (p)'!AK31&gt;0,'Koreksi (p)'!AK31,0),""),"")</f>
        <v>0</v>
      </c>
      <c r="BC32" s="160" t="str">
        <f>IF($C32=$C$61,IF(LEN($B32)&gt;0,IF('Koreksi (p)'!AK31&gt;0,'Koreksi (p)'!AK31,0),""),"")</f>
        <v/>
      </c>
      <c r="BD32" s="161">
        <f>IF($C32=$C$60,IF(LEN($B32)&gt;0,IF('Koreksi (p)'!AL31&gt;0,'Koreksi (p)'!AL31,0),""),"")</f>
        <v>0</v>
      </c>
      <c r="BE32" s="160" t="str">
        <f>IF($C32=$C$61,IF(LEN($B32)&gt;0,IF('Koreksi (p)'!AL31&gt;0,'Koreksi (p)'!AL31,0),""),"")</f>
        <v/>
      </c>
      <c r="BF32" s="161">
        <f>IF($C32=$C$60,IF(LEN($B32)&gt;0,IF('Koreksi (p)'!AM31&gt;0,'Koreksi (p)'!AM31,0),""),"")</f>
        <v>0</v>
      </c>
      <c r="BG32" s="160" t="str">
        <f>IF($C32=$C$61,IF(LEN($B32)&gt;0,IF('Koreksi (p)'!AM31&gt;0,'Koreksi (p)'!AM31,0),""),"")</f>
        <v/>
      </c>
      <c r="BH32" s="161">
        <f>IF($C32=$C$60,IF(LEN($B32)&gt;0,IF('Koreksi (p)'!AN31&gt;0,'Koreksi (p)'!AN31,0),""),"")</f>
        <v>0</v>
      </c>
      <c r="BI32" s="160" t="str">
        <f>IF($C32=$C$61,IF(LEN($B32)&gt;0,IF('Koreksi (p)'!AN31&gt;0,'Koreksi (p)'!AN31,0),""),"")</f>
        <v/>
      </c>
      <c r="BJ32" s="161">
        <f>IF($C32=$C$60,IF(LEN($B32)&gt;0,IF('Koreksi (p)'!AO31&gt;0,'Koreksi (p)'!AO31,0),""),"")</f>
        <v>0</v>
      </c>
      <c r="BK32" s="160" t="str">
        <f>IF($C32=$C$61,IF(LEN($B32)&gt;0,IF('Koreksi (p)'!AO31&gt;0,'Koreksi (p)'!AO31,0),""),"")</f>
        <v/>
      </c>
      <c r="BL32" s="161">
        <f>IF($C32=$C$60,IF(LEN($B32)&gt;0,IF('Koreksi (p)'!AP31&gt;0,'Koreksi (p)'!AP31,0),""),"")</f>
        <v>0</v>
      </c>
      <c r="BM32" s="160" t="str">
        <f>IF($C32=$C$61,IF(LEN($B32)&gt;0,IF('Koreksi (p)'!AP31&gt;0,'Koreksi (p)'!AP31,0),""),"")</f>
        <v/>
      </c>
      <c r="BN32" s="161">
        <f>IF($C32=$C$60,IF(LEN($B32)&gt;0,IF('Koreksi (p)'!AQ31&gt;0,'Koreksi (p)'!AQ31,0),""),"")</f>
        <v>0</v>
      </c>
      <c r="BO32" s="160" t="str">
        <f>IF($C32=$C$61,IF(LEN($B32)&gt;0,IF('Koreksi (p)'!AQ31&gt;0,'Koreksi (p)'!AQ31,0),""),"")</f>
        <v/>
      </c>
      <c r="BP32" s="161">
        <f>IF($C32=$C$60,IF(LEN($B32)&gt;0,IF('Koreksi (p)'!AR31&gt;0,'Koreksi (p)'!AR31,0),""),"")</f>
        <v>0</v>
      </c>
      <c r="BQ32" s="160" t="str">
        <f>IF($C32=$C$61,IF(LEN($B32)&gt;0,IF('Koreksi (p)'!AR31&gt;0,'Koreksi (p)'!AR31,0),""),"")</f>
        <v/>
      </c>
      <c r="BR32" s="161">
        <f>IF($C32=$C$60,IF(LEN($B32)&gt;0,IF('Koreksi (p)'!AS31&gt;0,'Koreksi (p)'!AS31,0),""),"")</f>
        <v>0</v>
      </c>
      <c r="BS32" s="160" t="str">
        <f>IF($C32=$C$61,IF(LEN($B32)&gt;0,IF('Koreksi (p)'!AS31&gt;0,'Koreksi (p)'!AS31,0),""),"")</f>
        <v/>
      </c>
      <c r="BT32" s="161">
        <f>IF($C32=$C$60,IF(LEN($B32)&gt;0,IF('Koreksi (p)'!AT31&gt;0,'Koreksi (p)'!AT31,0),""),"")</f>
        <v>0</v>
      </c>
      <c r="BU32" s="160" t="str">
        <f>IF($C32=$C$61,IF(LEN($B32)&gt;0,IF('Koreksi (p)'!AT31&gt;0,'Koreksi (p)'!AT31,0),""),"")</f>
        <v/>
      </c>
      <c r="BV32" s="161">
        <f>IF($C32=$C$60,IF(LEN($B32)&gt;0,IF('Koreksi (p)'!AU31&gt;0,'Koreksi (p)'!AU31,0),""),"")</f>
        <v>0</v>
      </c>
      <c r="BW32" s="160" t="str">
        <f>IF($C32=$C$61,IF(LEN($B32)&gt;0,IF('Koreksi (p)'!AU31&gt;0,'Koreksi (p)'!AU31,0),""),"")</f>
        <v/>
      </c>
      <c r="BX32" s="161">
        <f>IF($C32=$C$60,IF(LEN($B32)&gt;0,IF('Koreksi (p)'!AV31&gt;0,'Koreksi (p)'!AV31,0),""),"")</f>
        <v>0</v>
      </c>
      <c r="BY32" s="160" t="str">
        <f>IF($C32=$C$61,IF(LEN($B32)&gt;0,IF('Koreksi (p)'!AV31&gt;0,'Koreksi (p)'!AV31,0),""),"")</f>
        <v/>
      </c>
      <c r="BZ32" s="161">
        <f>IF($C32=$C$60,IF(LEN($B32)&gt;0,IF('Koreksi (p)'!AW31&gt;0,'Koreksi (p)'!AW31,0),""),"")</f>
        <v>0</v>
      </c>
      <c r="CA32" s="160" t="str">
        <f>IF($C32=$C$61,IF(LEN($B32)&gt;0,IF('Koreksi (p)'!AW31&gt;0,'Koreksi (p)'!AW31,0),""),"")</f>
        <v/>
      </c>
      <c r="CB32" s="161">
        <f>IF($C32=$C$60,IF(LEN($B32)&gt;0,IF('Koreksi (p)'!AX31&gt;0,'Koreksi (p)'!AX31,0),""),"")</f>
        <v>0</v>
      </c>
      <c r="CC32" s="160" t="str">
        <f>IF($C32=$C$61,IF(LEN($B32)&gt;0,IF('Koreksi (p)'!AX31&gt;0,'Koreksi (p)'!AX31,0),""),"")</f>
        <v/>
      </c>
      <c r="CD32" s="161">
        <f>IF($C32=$C$60,IF(LEN($B32)&gt;0,IF('Koreksi (p)'!AY31&gt;0,'Koreksi (p)'!AY31,0),""),"")</f>
        <v>0</v>
      </c>
      <c r="CE32" s="160" t="str">
        <f>IF($C32=$C$61,IF(LEN($B32)&gt;0,IF('Koreksi (p)'!AY31&gt;0,'Koreksi (p)'!AY31,0),""),"")</f>
        <v/>
      </c>
      <c r="CF32" s="90">
        <f>IF(LEN(C32)&gt;0,'Koreksi (p)'!AZ31,"")</f>
        <v>9</v>
      </c>
      <c r="CG32" s="7">
        <f>'Koreksi (p)'!BA31</f>
        <v>90</v>
      </c>
      <c r="CH32" s="7">
        <f t="shared" si="0"/>
        <v>90</v>
      </c>
      <c r="CI32" s="4" t="str">
        <f t="shared" si="1"/>
        <v>V</v>
      </c>
      <c r="CJ32" s="98" t="str">
        <f t="shared" si="2"/>
        <v>-</v>
      </c>
    </row>
    <row r="33" spans="1:88" ht="11.25" customHeight="1" thickBot="1">
      <c r="A33" s="99">
        <v>20</v>
      </c>
      <c r="B33" s="130" t="str">
        <f>IF('Koreksi (p)'!B32&lt;&gt;"",'Koreksi (p)'!B32,"")</f>
        <v>RAMADHANI ESA PRASETYO</v>
      </c>
      <c r="C33" s="106" t="str">
        <f>IF(LEN('Koreksi (p)'!C32)&gt;0,'Koreksi (p)'!C32,"")</f>
        <v>b</v>
      </c>
      <c r="D33" s="135" t="str">
        <f>IF($C33=$C$60,IF(LEN($B33)&gt;0,IF('Koreksi (p)'!L32&gt;0,'Koreksi (p)'!L32,0),""),"")</f>
        <v/>
      </c>
      <c r="E33" s="132">
        <f>IF($C33=$C$61,IF(LEN($B33)&gt;0,IF('Koreksi (p)'!L32&gt;0,'Koreksi (p)'!L32,0),""),"")</f>
        <v>0</v>
      </c>
      <c r="F33" s="135" t="str">
        <f>IF($C33=$C$60,IF(LEN($B33)&gt;0,IF('Koreksi (p)'!M32&gt;0,'Koreksi (p)'!M32,0),""),"")</f>
        <v/>
      </c>
      <c r="G33" s="132">
        <f>IF($C33=$C$61,IF(LEN($B33)&gt;0,IF('Koreksi (p)'!M32&gt;0,'Koreksi (p)'!M32,0),""),"")</f>
        <v>1</v>
      </c>
      <c r="H33" s="135" t="str">
        <f>IF($C33=$C$60,IF(LEN($B33)&gt;0,IF('Koreksi (p)'!N32
&gt;0,'Koreksi (p)'!N32,0),""),"")</f>
        <v/>
      </c>
      <c r="I33" s="132">
        <f>IF($C33=$C$61,IF(LEN($B33)&gt;0,IF('Koreksi (p)'!N32
&gt;0,'Koreksi (p)'!N32,0),""),"")</f>
        <v>1</v>
      </c>
      <c r="J33" s="135" t="str">
        <f>IF($C33=$C$60,IF(LEN($B33)&gt;0,IF('Koreksi (p)'!O32&gt;0,'Koreksi (p)'!O32,0),""),"")</f>
        <v/>
      </c>
      <c r="K33" s="162">
        <f>IF($C33=$C$61,IF(LEN($B33)&gt;0,IF('Koreksi (p)'!O32&gt;0,'Koreksi (p)'!O32,0),""),"")</f>
        <v>0</v>
      </c>
      <c r="L33" s="163" t="str">
        <f>IF($C33=$C$60,IF(LEN($B33)&gt;0,IF('Koreksi (p)'!P32&gt;0,'Koreksi (p)'!P32,0),""),"")</f>
        <v/>
      </c>
      <c r="M33" s="162">
        <f>IF($C33=$C$61,IF(LEN($B33)&gt;0,IF('Koreksi (p)'!P32&gt;0,'Koreksi (p)'!P32,0),""),"")</f>
        <v>0</v>
      </c>
      <c r="N33" s="163" t="str">
        <f>IF($C33=$C$60,IF(LEN($B33)&gt;0,IF('Koreksi (p)'!Q32&gt;0,'Koreksi (p)'!Q32,0),""),"")</f>
        <v/>
      </c>
      <c r="O33" s="162">
        <f>IF($C33=$C$61,IF(LEN($B33)&gt;0,IF('Koreksi (p)'!Q32&gt;0,'Koreksi (p)'!Q32,0),""),"")</f>
        <v>1</v>
      </c>
      <c r="P33" s="163" t="str">
        <f>IF($C33=$C$60,IF(LEN($B33)&gt;0,IF('Koreksi (p)'!R32&gt;0,'Koreksi (p)'!R32,0),""),"")</f>
        <v/>
      </c>
      <c r="Q33" s="162">
        <f>IF($C33=$C$61,IF(LEN($B33)&gt;0,IF('Koreksi (p)'!R32&gt;0,'Koreksi (p)'!R32,0),""),"")</f>
        <v>1</v>
      </c>
      <c r="R33" s="163" t="str">
        <f>IF($C33=$C$60,IF(LEN($B33)&gt;0,IF('Koreksi (p)'!S32&gt;0,'Koreksi (p)'!S32,0),""),"")</f>
        <v/>
      </c>
      <c r="S33" s="162">
        <f>IF($C33=$C$61,IF(LEN($B33)&gt;0,IF('Koreksi (p)'!S32&gt;0,'Koreksi (p)'!S32,0),""),"")</f>
        <v>1</v>
      </c>
      <c r="T33" s="163" t="str">
        <f>IF($C33=$C$60,IF(LEN($B33)&gt;0,IF('Koreksi (p)'!T32&gt;0,'Koreksi (p)'!T32,0),""),"")</f>
        <v/>
      </c>
      <c r="U33" s="162">
        <f>IF($C33=$C$61,IF(LEN($B33)&gt;0,IF('Koreksi (p)'!T32&gt;0,'Koreksi (p)'!T32,0),""),"")</f>
        <v>1</v>
      </c>
      <c r="V33" s="163" t="str">
        <f>IF($C33=$C$60,IF(LEN($B33)&gt;0,IF('Koreksi (p)'!U32&gt;0,'Koreksi (p)'!U32,0),""),"")</f>
        <v/>
      </c>
      <c r="W33" s="162">
        <f>IF($C33=$C$61,IF(LEN($B33)&gt;0,IF('Koreksi (p)'!U32&gt;0,'Koreksi (p)'!U32,0),""),"")</f>
        <v>1</v>
      </c>
      <c r="X33" s="163" t="str">
        <f>IF($C33=$C$60,IF(LEN($B33)&gt;0,IF('Koreksi (p)'!V32&gt;0,'Koreksi (p)'!V32,0),""),"")</f>
        <v/>
      </c>
      <c r="Y33" s="162">
        <f>IF($C33=$C$61,IF(LEN($B33)&gt;0,IF('Koreksi (p)'!V32&gt;0,'Koreksi (p)'!V32,0),""),"")</f>
        <v>0</v>
      </c>
      <c r="Z33" s="163" t="str">
        <f>IF($C33=$C$60,IF(LEN($B33)&gt;0,IF('Koreksi (p)'!W32&gt;0,'Koreksi (p)'!W32,0),""),"")</f>
        <v/>
      </c>
      <c r="AA33" s="162">
        <f>IF($C33=$C$61,IF(LEN($B33)&gt;0,IF('Koreksi (p)'!W32&gt;0,'Koreksi (p)'!W32,0),""),"")</f>
        <v>0</v>
      </c>
      <c r="AB33" s="163" t="str">
        <f>IF($C33=$C$60,IF(LEN($B33)&gt;0,IF('Koreksi (p)'!X32&gt;0,'Koreksi (p)'!X32,0),""),"")</f>
        <v/>
      </c>
      <c r="AC33" s="162">
        <f>IF($C33=$C$61,IF(LEN($B33)&gt;0,IF('Koreksi (p)'!X32&gt;0,'Koreksi (p)'!X32,0),""),"")</f>
        <v>0</v>
      </c>
      <c r="AD33" s="163" t="str">
        <f>IF($C33=$C$60,IF(LEN($B33)&gt;0,IF('Koreksi (p)'!Y32&gt;0,'Koreksi (p)'!Y32,0),""),"")</f>
        <v/>
      </c>
      <c r="AE33" s="162">
        <f>IF($C33=$C$61,IF(LEN($B33)&gt;0,IF('Koreksi (p)'!Y32&gt;0,'Koreksi (p)'!Y32,0),""),"")</f>
        <v>0</v>
      </c>
      <c r="AF33" s="163" t="str">
        <f>IF($C33=$C$60,IF(LEN($B33)&gt;0,IF('Koreksi (p)'!Z32&gt;0,'Koreksi (p)'!Z32,0),""),"")</f>
        <v/>
      </c>
      <c r="AG33" s="162">
        <f>IF($C33=$C$61,IF(LEN($B33)&gt;0,IF('Koreksi (p)'!Z32&gt;0,'Koreksi (p)'!Z32,0),""),"")</f>
        <v>0</v>
      </c>
      <c r="AH33" s="163" t="str">
        <f>IF($C33=$C$60,IF(LEN($B33)&gt;0,IF('Koreksi (p)'!AA32&gt;0,'Koreksi (p)'!AA32,0),""),"")</f>
        <v/>
      </c>
      <c r="AI33" s="162">
        <f>IF($C33=$C$61,IF(LEN($B33)&gt;0,IF('Koreksi (p)'!AA32&gt;0,'Koreksi (p)'!AA32,0),""),"")</f>
        <v>0</v>
      </c>
      <c r="AJ33" s="163" t="str">
        <f>IF($C33=$C$60,IF(LEN($B33)&gt;0,IF('Koreksi (p)'!AB32&gt;0,'Koreksi (p)'!AB32,0),""),"")</f>
        <v/>
      </c>
      <c r="AK33" s="162">
        <f>IF($C33=$C$61,IF(LEN($B33)&gt;0,IF('Koreksi (p)'!AB32&gt;0,'Koreksi (p)'!AB32,0),""),"")</f>
        <v>0</v>
      </c>
      <c r="AL33" s="163" t="str">
        <f>IF($C33=$C$60,IF(LEN($B33)&gt;0,IF('Koreksi (p)'!AC32&gt;0,'Koreksi (p)'!AC32,0),""),"")</f>
        <v/>
      </c>
      <c r="AM33" s="162">
        <f>IF($C33=$C$61,IF(LEN($B33)&gt;0,IF('Koreksi (p)'!AC32&gt;0,'Koreksi (p)'!AC32,0),""),"")</f>
        <v>0</v>
      </c>
      <c r="AN33" s="163" t="str">
        <f>IF($C33=$C$60,IF(LEN($B33)&gt;0,IF('Koreksi (p)'!AD32&gt;0,'Koreksi (p)'!AD32,0),""),"")</f>
        <v/>
      </c>
      <c r="AO33" s="162">
        <f>IF($C33=$C$61,IF(LEN($B33)&gt;0,IF('Koreksi (p)'!AD32&gt;0,'Koreksi (p)'!AD32,0),""),"")</f>
        <v>0</v>
      </c>
      <c r="AP33" s="163" t="str">
        <f>IF($C33=$C$60,IF(LEN($B33)&gt;0,IF('Koreksi (p)'!AE32&gt;0,'Koreksi (p)'!AE32,0),""),"")</f>
        <v/>
      </c>
      <c r="AQ33" s="162">
        <f>IF($C33=$C$61,IF(LEN($B33)&gt;0,IF('Koreksi (p)'!AE32&gt;0,'Koreksi (p)'!AE32,0),""),"")</f>
        <v>0</v>
      </c>
      <c r="AR33" s="163" t="str">
        <f>IF($C33=$C$60,IF(LEN($B33)&gt;0,IF('Koreksi (p)'!AF32&gt;0,'Koreksi (p)'!AF32,0),""),"")</f>
        <v/>
      </c>
      <c r="AS33" s="162">
        <f>IF($C33=$C$61,IF(LEN($B33)&gt;0,IF('Koreksi (p)'!AF32&gt;0,'Koreksi (p)'!AF32,0),""),"")</f>
        <v>0</v>
      </c>
      <c r="AT33" s="163" t="str">
        <f>IF($C33=$C$60,IF(LEN($B33)&gt;0,IF('Koreksi (p)'!AG32&gt;0,'Koreksi (p)'!AG32,0),""),"")</f>
        <v/>
      </c>
      <c r="AU33" s="162">
        <f>IF($C33=$C$61,IF(LEN($B33)&gt;0,IF('Koreksi (p)'!AG32&gt;0,'Koreksi (p)'!AG32,0),""),"")</f>
        <v>0</v>
      </c>
      <c r="AV33" s="163" t="str">
        <f>IF($C33=$C$60,IF(LEN($B33)&gt;0,IF('Koreksi (p)'!AH32&gt;0,'Koreksi (p)'!AH32,0),""),"")</f>
        <v/>
      </c>
      <c r="AW33" s="162">
        <f>IF($C33=$C$61,IF(LEN($B33)&gt;0,IF('Koreksi (p)'!AH32&gt;0,'Koreksi (p)'!AH32,0),""),"")</f>
        <v>0</v>
      </c>
      <c r="AX33" s="163" t="str">
        <f>IF($C33=$C$60,IF(LEN($B33)&gt;0,IF('Koreksi (p)'!AI32&gt;0,'Koreksi (p)'!AI32,0),""),"")</f>
        <v/>
      </c>
      <c r="AY33" s="162">
        <f>IF($C33=$C$61,IF(LEN($B33)&gt;0,IF('Koreksi (p)'!AI32&gt;0,'Koreksi (p)'!AI32,0),""),"")</f>
        <v>0</v>
      </c>
      <c r="AZ33" s="163" t="str">
        <f>IF($C33=$C$60,IF(LEN($B33)&gt;0,IF('Koreksi (p)'!AJ32&gt;0,'Koreksi (p)'!AJ32,0),""),"")</f>
        <v/>
      </c>
      <c r="BA33" s="162">
        <f>IF($C33=$C$61,IF(LEN($B33)&gt;0,IF('Koreksi (p)'!AJ32&gt;0,'Koreksi (p)'!AJ32,0),""),"")</f>
        <v>0</v>
      </c>
      <c r="BB33" s="163" t="str">
        <f>IF($C33=$C$60,IF(LEN($B33)&gt;0,IF('Koreksi (p)'!AK32&gt;0,'Koreksi (p)'!AK32,0),""),"")</f>
        <v/>
      </c>
      <c r="BC33" s="162">
        <f>IF($C33=$C$61,IF(LEN($B33)&gt;0,IF('Koreksi (p)'!AK32&gt;0,'Koreksi (p)'!AK32,0),""),"")</f>
        <v>0</v>
      </c>
      <c r="BD33" s="163" t="str">
        <f>IF($C33=$C$60,IF(LEN($B33)&gt;0,IF('Koreksi (p)'!AL32&gt;0,'Koreksi (p)'!AL32,0),""),"")</f>
        <v/>
      </c>
      <c r="BE33" s="162">
        <f>IF($C33=$C$61,IF(LEN($B33)&gt;0,IF('Koreksi (p)'!AL32&gt;0,'Koreksi (p)'!AL32,0),""),"")</f>
        <v>0</v>
      </c>
      <c r="BF33" s="163" t="str">
        <f>IF($C33=$C$60,IF(LEN($B33)&gt;0,IF('Koreksi (p)'!AM32&gt;0,'Koreksi (p)'!AM32,0),""),"")</f>
        <v/>
      </c>
      <c r="BG33" s="162">
        <f>IF($C33=$C$61,IF(LEN($B33)&gt;0,IF('Koreksi (p)'!AM32&gt;0,'Koreksi (p)'!AM32,0),""),"")</f>
        <v>0</v>
      </c>
      <c r="BH33" s="163" t="str">
        <f>IF($C33=$C$60,IF(LEN($B33)&gt;0,IF('Koreksi (p)'!AN32&gt;0,'Koreksi (p)'!AN32,0),""),"")</f>
        <v/>
      </c>
      <c r="BI33" s="162">
        <f>IF($C33=$C$61,IF(LEN($B33)&gt;0,IF('Koreksi (p)'!AN32&gt;0,'Koreksi (p)'!AN32,0),""),"")</f>
        <v>0</v>
      </c>
      <c r="BJ33" s="163" t="str">
        <f>IF($C33=$C$60,IF(LEN($B33)&gt;0,IF('Koreksi (p)'!AO32&gt;0,'Koreksi (p)'!AO32,0),""),"")</f>
        <v/>
      </c>
      <c r="BK33" s="162">
        <f>IF($C33=$C$61,IF(LEN($B33)&gt;0,IF('Koreksi (p)'!AO32&gt;0,'Koreksi (p)'!AO32,0),""),"")</f>
        <v>0</v>
      </c>
      <c r="BL33" s="163" t="str">
        <f>IF($C33=$C$60,IF(LEN($B33)&gt;0,IF('Koreksi (p)'!AP32&gt;0,'Koreksi (p)'!AP32,0),""),"")</f>
        <v/>
      </c>
      <c r="BM33" s="162">
        <f>IF($C33=$C$61,IF(LEN($B33)&gt;0,IF('Koreksi (p)'!AP32&gt;0,'Koreksi (p)'!AP32,0),""),"")</f>
        <v>0</v>
      </c>
      <c r="BN33" s="163" t="str">
        <f>IF($C33=$C$60,IF(LEN($B33)&gt;0,IF('Koreksi (p)'!AQ32&gt;0,'Koreksi (p)'!AQ32,0),""),"")</f>
        <v/>
      </c>
      <c r="BO33" s="162">
        <f>IF($C33=$C$61,IF(LEN($B33)&gt;0,IF('Koreksi (p)'!AQ32&gt;0,'Koreksi (p)'!AQ32,0),""),"")</f>
        <v>0</v>
      </c>
      <c r="BP33" s="163" t="str">
        <f>IF($C33=$C$60,IF(LEN($B33)&gt;0,IF('Koreksi (p)'!AR32&gt;0,'Koreksi (p)'!AR32,0),""),"")</f>
        <v/>
      </c>
      <c r="BQ33" s="162">
        <f>IF($C33=$C$61,IF(LEN($B33)&gt;0,IF('Koreksi (p)'!AR32&gt;0,'Koreksi (p)'!AR32,0),""),"")</f>
        <v>0</v>
      </c>
      <c r="BR33" s="163" t="str">
        <f>IF($C33=$C$60,IF(LEN($B33)&gt;0,IF('Koreksi (p)'!AS32&gt;0,'Koreksi (p)'!AS32,0),""),"")</f>
        <v/>
      </c>
      <c r="BS33" s="162">
        <f>IF($C33=$C$61,IF(LEN($B33)&gt;0,IF('Koreksi (p)'!AS32&gt;0,'Koreksi (p)'!AS32,0),""),"")</f>
        <v>0</v>
      </c>
      <c r="BT33" s="163" t="str">
        <f>IF($C33=$C$60,IF(LEN($B33)&gt;0,IF('Koreksi (p)'!AT32&gt;0,'Koreksi (p)'!AT32,0),""),"")</f>
        <v/>
      </c>
      <c r="BU33" s="162">
        <f>IF($C33=$C$61,IF(LEN($B33)&gt;0,IF('Koreksi (p)'!AT32&gt;0,'Koreksi (p)'!AT32,0),""),"")</f>
        <v>0</v>
      </c>
      <c r="BV33" s="163" t="str">
        <f>IF($C33=$C$60,IF(LEN($B33)&gt;0,IF('Koreksi (p)'!AU32&gt;0,'Koreksi (p)'!AU32,0),""),"")</f>
        <v/>
      </c>
      <c r="BW33" s="162">
        <f>IF($C33=$C$61,IF(LEN($B33)&gt;0,IF('Koreksi (p)'!AU32&gt;0,'Koreksi (p)'!AU32,0),""),"")</f>
        <v>0</v>
      </c>
      <c r="BX33" s="163" t="str">
        <f>IF($C33=$C$60,IF(LEN($B33)&gt;0,IF('Koreksi (p)'!AV32&gt;0,'Koreksi (p)'!AV32,0),""),"")</f>
        <v/>
      </c>
      <c r="BY33" s="162">
        <f>IF($C33=$C$61,IF(LEN($B33)&gt;0,IF('Koreksi (p)'!AV32&gt;0,'Koreksi (p)'!AV32,0),""),"")</f>
        <v>0</v>
      </c>
      <c r="BZ33" s="163" t="str">
        <f>IF($C33=$C$60,IF(LEN($B33)&gt;0,IF('Koreksi (p)'!AW32&gt;0,'Koreksi (p)'!AW32,0),""),"")</f>
        <v/>
      </c>
      <c r="CA33" s="162">
        <f>IF($C33=$C$61,IF(LEN($B33)&gt;0,IF('Koreksi (p)'!AW32&gt;0,'Koreksi (p)'!AW32,0),""),"")</f>
        <v>0</v>
      </c>
      <c r="CB33" s="163" t="str">
        <f>IF($C33=$C$60,IF(LEN($B33)&gt;0,IF('Koreksi (p)'!AX32&gt;0,'Koreksi (p)'!AX32,0),""),"")</f>
        <v/>
      </c>
      <c r="CC33" s="162">
        <f>IF($C33=$C$61,IF(LEN($B33)&gt;0,IF('Koreksi (p)'!AX32&gt;0,'Koreksi (p)'!AX32,0),""),"")</f>
        <v>0</v>
      </c>
      <c r="CD33" s="163" t="str">
        <f>IF($C33=$C$60,IF(LEN($B33)&gt;0,IF('Koreksi (p)'!AY32&gt;0,'Koreksi (p)'!AY32,0),""),"")</f>
        <v/>
      </c>
      <c r="CE33" s="162">
        <f>IF($C33=$C$61,IF(LEN($B33)&gt;0,IF('Koreksi (p)'!AY32&gt;0,'Koreksi (p)'!AY32,0),""),"")</f>
        <v>0</v>
      </c>
      <c r="CF33" s="103">
        <f>IF(LEN(C33)&gt;0,'Koreksi (p)'!AZ32,"")</f>
        <v>7</v>
      </c>
      <c r="CG33" s="100">
        <f>'Koreksi (p)'!BA32</f>
        <v>70</v>
      </c>
      <c r="CH33" s="100">
        <f t="shared" si="0"/>
        <v>70</v>
      </c>
      <c r="CI33" s="95" t="str">
        <f t="shared" si="1"/>
        <v>V</v>
      </c>
      <c r="CJ33" s="96" t="str">
        <f t="shared" si="2"/>
        <v>-</v>
      </c>
    </row>
    <row r="34" spans="1:88" ht="11.25" customHeight="1">
      <c r="A34" s="101">
        <v>21</v>
      </c>
      <c r="B34" s="128" t="str">
        <f>IF('Koreksi (p)'!B33&lt;&gt;"",'Koreksi (p)'!B33,"")</f>
        <v>RENI SETIANINGSIH</v>
      </c>
      <c r="C34" s="104" t="str">
        <f>IF(LEN('Koreksi (p)'!C33)&gt;0,'Koreksi (p)'!C33,"")</f>
        <v>a</v>
      </c>
      <c r="D34" s="136">
        <f>IF($C34=$C$60,IF(LEN($B34)&gt;0,IF('Koreksi (p)'!L33&gt;0,'Koreksi (p)'!L33,0),""),"")</f>
        <v>1</v>
      </c>
      <c r="E34" s="133" t="str">
        <f>IF($C34=$C$61,IF(LEN($B34)&gt;0,IF('Koreksi (p)'!L33&gt;0,'Koreksi (p)'!L33,0),""),"")</f>
        <v/>
      </c>
      <c r="F34" s="136">
        <f>IF($C34=$C$60,IF(LEN($B34)&gt;0,IF('Koreksi (p)'!M33&gt;0,'Koreksi (p)'!M33,0),""),"")</f>
        <v>1</v>
      </c>
      <c r="G34" s="133" t="str">
        <f>IF($C34=$C$61,IF(LEN($B34)&gt;0,IF('Koreksi (p)'!M33&gt;0,'Koreksi (p)'!M33,0),""),"")</f>
        <v/>
      </c>
      <c r="H34" s="136">
        <f>IF($C34=$C$60,IF(LEN($B34)&gt;0,IF('Koreksi (p)'!N33
&gt;0,'Koreksi (p)'!N33,0),""),"")</f>
        <v>1</v>
      </c>
      <c r="I34" s="133" t="str">
        <f>IF($C34=$C$61,IF(LEN($B34)&gt;0,IF('Koreksi (p)'!N33
&gt;0,'Koreksi (p)'!N33,0),""),"")</f>
        <v/>
      </c>
      <c r="J34" s="136">
        <f>IF($C34=$C$60,IF(LEN($B34)&gt;0,IF('Koreksi (p)'!O33&gt;0,'Koreksi (p)'!O33,0),""),"")</f>
        <v>1</v>
      </c>
      <c r="K34" s="164" t="str">
        <f>IF($C34=$C$61,IF(LEN($B34)&gt;0,IF('Koreksi (p)'!O33&gt;0,'Koreksi (p)'!O33,0),""),"")</f>
        <v/>
      </c>
      <c r="L34" s="165">
        <f>IF($C34=$C$60,IF(LEN($B34)&gt;0,IF('Koreksi (p)'!P33&gt;0,'Koreksi (p)'!P33,0),""),"")</f>
        <v>0</v>
      </c>
      <c r="M34" s="164" t="str">
        <f>IF($C34=$C$61,IF(LEN($B34)&gt;0,IF('Koreksi (p)'!P33&gt;0,'Koreksi (p)'!P33,0),""),"")</f>
        <v/>
      </c>
      <c r="N34" s="165">
        <f>IF($C34=$C$60,IF(LEN($B34)&gt;0,IF('Koreksi (p)'!Q33&gt;0,'Koreksi (p)'!Q33,0),""),"")</f>
        <v>1</v>
      </c>
      <c r="O34" s="164" t="str">
        <f>IF($C34=$C$61,IF(LEN($B34)&gt;0,IF('Koreksi (p)'!Q33&gt;0,'Koreksi (p)'!Q33,0),""),"")</f>
        <v/>
      </c>
      <c r="P34" s="165">
        <f>IF($C34=$C$60,IF(LEN($B34)&gt;0,IF('Koreksi (p)'!R33&gt;0,'Koreksi (p)'!R33,0),""),"")</f>
        <v>1</v>
      </c>
      <c r="Q34" s="164" t="str">
        <f>IF($C34=$C$61,IF(LEN($B34)&gt;0,IF('Koreksi (p)'!R33&gt;0,'Koreksi (p)'!R33,0),""),"")</f>
        <v/>
      </c>
      <c r="R34" s="165">
        <f>IF($C34=$C$60,IF(LEN($B34)&gt;0,IF('Koreksi (p)'!S33&gt;0,'Koreksi (p)'!S33,0),""),"")</f>
        <v>1</v>
      </c>
      <c r="S34" s="164" t="str">
        <f>IF($C34=$C$61,IF(LEN($B34)&gt;0,IF('Koreksi (p)'!S33&gt;0,'Koreksi (p)'!S33,0),""),"")</f>
        <v/>
      </c>
      <c r="T34" s="165">
        <f>IF($C34=$C$60,IF(LEN($B34)&gt;0,IF('Koreksi (p)'!T33&gt;0,'Koreksi (p)'!T33,0),""),"")</f>
        <v>1</v>
      </c>
      <c r="U34" s="164" t="str">
        <f>IF($C34=$C$61,IF(LEN($B34)&gt;0,IF('Koreksi (p)'!T33&gt;0,'Koreksi (p)'!T33,0),""),"")</f>
        <v/>
      </c>
      <c r="V34" s="165">
        <f>IF($C34=$C$60,IF(LEN($B34)&gt;0,IF('Koreksi (p)'!U33&gt;0,'Koreksi (p)'!U33,0),""),"")</f>
        <v>1</v>
      </c>
      <c r="W34" s="164" t="str">
        <f>IF($C34=$C$61,IF(LEN($B34)&gt;0,IF('Koreksi (p)'!U33&gt;0,'Koreksi (p)'!U33,0),""),"")</f>
        <v/>
      </c>
      <c r="X34" s="165">
        <f>IF($C34=$C$60,IF(LEN($B34)&gt;0,IF('Koreksi (p)'!V33&gt;0,'Koreksi (p)'!V33,0),""),"")</f>
        <v>0</v>
      </c>
      <c r="Y34" s="164" t="str">
        <f>IF($C34=$C$61,IF(LEN($B34)&gt;0,IF('Koreksi (p)'!V33&gt;0,'Koreksi (p)'!V33,0),""),"")</f>
        <v/>
      </c>
      <c r="Z34" s="165">
        <f>IF($C34=$C$60,IF(LEN($B34)&gt;0,IF('Koreksi (p)'!W33&gt;0,'Koreksi (p)'!W33,0),""),"")</f>
        <v>0</v>
      </c>
      <c r="AA34" s="164" t="str">
        <f>IF($C34=$C$61,IF(LEN($B34)&gt;0,IF('Koreksi (p)'!W33&gt;0,'Koreksi (p)'!W33,0),""),"")</f>
        <v/>
      </c>
      <c r="AB34" s="165">
        <f>IF($C34=$C$60,IF(LEN($B34)&gt;0,IF('Koreksi (p)'!X33&gt;0,'Koreksi (p)'!X33,0),""),"")</f>
        <v>0</v>
      </c>
      <c r="AC34" s="164" t="str">
        <f>IF($C34=$C$61,IF(LEN($B34)&gt;0,IF('Koreksi (p)'!X33&gt;0,'Koreksi (p)'!X33,0),""),"")</f>
        <v/>
      </c>
      <c r="AD34" s="165">
        <f>IF($C34=$C$60,IF(LEN($B34)&gt;0,IF('Koreksi (p)'!Y33&gt;0,'Koreksi (p)'!Y33,0),""),"")</f>
        <v>0</v>
      </c>
      <c r="AE34" s="164" t="str">
        <f>IF($C34=$C$61,IF(LEN($B34)&gt;0,IF('Koreksi (p)'!Y33&gt;0,'Koreksi (p)'!Y33,0),""),"")</f>
        <v/>
      </c>
      <c r="AF34" s="165">
        <f>IF($C34=$C$60,IF(LEN($B34)&gt;0,IF('Koreksi (p)'!Z33&gt;0,'Koreksi (p)'!Z33,0),""),"")</f>
        <v>0</v>
      </c>
      <c r="AG34" s="164" t="str">
        <f>IF($C34=$C$61,IF(LEN($B34)&gt;0,IF('Koreksi (p)'!Z33&gt;0,'Koreksi (p)'!Z33,0),""),"")</f>
        <v/>
      </c>
      <c r="AH34" s="165">
        <f>IF($C34=$C$60,IF(LEN($B34)&gt;0,IF('Koreksi (p)'!AA33&gt;0,'Koreksi (p)'!AA33,0),""),"")</f>
        <v>0</v>
      </c>
      <c r="AI34" s="164" t="str">
        <f>IF($C34=$C$61,IF(LEN($B34)&gt;0,IF('Koreksi (p)'!AA33&gt;0,'Koreksi (p)'!AA33,0),""),"")</f>
        <v/>
      </c>
      <c r="AJ34" s="165">
        <f>IF($C34=$C$60,IF(LEN($B34)&gt;0,IF('Koreksi (p)'!AB33&gt;0,'Koreksi (p)'!AB33,0),""),"")</f>
        <v>0</v>
      </c>
      <c r="AK34" s="164" t="str">
        <f>IF($C34=$C$61,IF(LEN($B34)&gt;0,IF('Koreksi (p)'!AB33&gt;0,'Koreksi (p)'!AB33,0),""),"")</f>
        <v/>
      </c>
      <c r="AL34" s="165">
        <f>IF($C34=$C$60,IF(LEN($B34)&gt;0,IF('Koreksi (p)'!AC33&gt;0,'Koreksi (p)'!AC33,0),""),"")</f>
        <v>0</v>
      </c>
      <c r="AM34" s="164" t="str">
        <f>IF($C34=$C$61,IF(LEN($B34)&gt;0,IF('Koreksi (p)'!AC33&gt;0,'Koreksi (p)'!AC33,0),""),"")</f>
        <v/>
      </c>
      <c r="AN34" s="165">
        <f>IF($C34=$C$60,IF(LEN($B34)&gt;0,IF('Koreksi (p)'!AD33&gt;0,'Koreksi (p)'!AD33,0),""),"")</f>
        <v>0</v>
      </c>
      <c r="AO34" s="164" t="str">
        <f>IF($C34=$C$61,IF(LEN($B34)&gt;0,IF('Koreksi (p)'!AD33&gt;0,'Koreksi (p)'!AD33,0),""),"")</f>
        <v/>
      </c>
      <c r="AP34" s="165">
        <f>IF($C34=$C$60,IF(LEN($B34)&gt;0,IF('Koreksi (p)'!AE33&gt;0,'Koreksi (p)'!AE33,0),""),"")</f>
        <v>0</v>
      </c>
      <c r="AQ34" s="164" t="str">
        <f>IF($C34=$C$61,IF(LEN($B34)&gt;0,IF('Koreksi (p)'!AE33&gt;0,'Koreksi (p)'!AE33,0),""),"")</f>
        <v/>
      </c>
      <c r="AR34" s="165">
        <f>IF($C34=$C$60,IF(LEN($B34)&gt;0,IF('Koreksi (p)'!AF33&gt;0,'Koreksi (p)'!AF33,0),""),"")</f>
        <v>0</v>
      </c>
      <c r="AS34" s="164" t="str">
        <f>IF($C34=$C$61,IF(LEN($B34)&gt;0,IF('Koreksi (p)'!AF33&gt;0,'Koreksi (p)'!AF33,0),""),"")</f>
        <v/>
      </c>
      <c r="AT34" s="165">
        <f>IF($C34=$C$60,IF(LEN($B34)&gt;0,IF('Koreksi (p)'!AG33&gt;0,'Koreksi (p)'!AG33,0),""),"")</f>
        <v>0</v>
      </c>
      <c r="AU34" s="164" t="str">
        <f>IF($C34=$C$61,IF(LEN($B34)&gt;0,IF('Koreksi (p)'!AG33&gt;0,'Koreksi (p)'!AG33,0),""),"")</f>
        <v/>
      </c>
      <c r="AV34" s="165">
        <f>IF($C34=$C$60,IF(LEN($B34)&gt;0,IF('Koreksi (p)'!AH33&gt;0,'Koreksi (p)'!AH33,0),""),"")</f>
        <v>0</v>
      </c>
      <c r="AW34" s="164" t="str">
        <f>IF($C34=$C$61,IF(LEN($B34)&gt;0,IF('Koreksi (p)'!AH33&gt;0,'Koreksi (p)'!AH33,0),""),"")</f>
        <v/>
      </c>
      <c r="AX34" s="165">
        <f>IF($C34=$C$60,IF(LEN($B34)&gt;0,IF('Koreksi (p)'!AI33&gt;0,'Koreksi (p)'!AI33,0),""),"")</f>
        <v>0</v>
      </c>
      <c r="AY34" s="164" t="str">
        <f>IF($C34=$C$61,IF(LEN($B34)&gt;0,IF('Koreksi (p)'!AI33&gt;0,'Koreksi (p)'!AI33,0),""),"")</f>
        <v/>
      </c>
      <c r="AZ34" s="165">
        <f>IF($C34=$C$60,IF(LEN($B34)&gt;0,IF('Koreksi (p)'!AJ33&gt;0,'Koreksi (p)'!AJ33,0),""),"")</f>
        <v>0</v>
      </c>
      <c r="BA34" s="164" t="str">
        <f>IF($C34=$C$61,IF(LEN($B34)&gt;0,IF('Koreksi (p)'!AJ33&gt;0,'Koreksi (p)'!AJ33,0),""),"")</f>
        <v/>
      </c>
      <c r="BB34" s="165">
        <f>IF($C34=$C$60,IF(LEN($B34)&gt;0,IF('Koreksi (p)'!AK33&gt;0,'Koreksi (p)'!AK33,0),""),"")</f>
        <v>0</v>
      </c>
      <c r="BC34" s="164" t="str">
        <f>IF($C34=$C$61,IF(LEN($B34)&gt;0,IF('Koreksi (p)'!AK33&gt;0,'Koreksi (p)'!AK33,0),""),"")</f>
        <v/>
      </c>
      <c r="BD34" s="165">
        <f>IF($C34=$C$60,IF(LEN($B34)&gt;0,IF('Koreksi (p)'!AL33&gt;0,'Koreksi (p)'!AL33,0),""),"")</f>
        <v>0</v>
      </c>
      <c r="BE34" s="164" t="str">
        <f>IF($C34=$C$61,IF(LEN($B34)&gt;0,IF('Koreksi (p)'!AL33&gt;0,'Koreksi (p)'!AL33,0),""),"")</f>
        <v/>
      </c>
      <c r="BF34" s="165">
        <f>IF($C34=$C$60,IF(LEN($B34)&gt;0,IF('Koreksi (p)'!AM33&gt;0,'Koreksi (p)'!AM33,0),""),"")</f>
        <v>0</v>
      </c>
      <c r="BG34" s="164" t="str">
        <f>IF($C34=$C$61,IF(LEN($B34)&gt;0,IF('Koreksi (p)'!AM33&gt;0,'Koreksi (p)'!AM33,0),""),"")</f>
        <v/>
      </c>
      <c r="BH34" s="165">
        <f>IF($C34=$C$60,IF(LEN($B34)&gt;0,IF('Koreksi (p)'!AN33&gt;0,'Koreksi (p)'!AN33,0),""),"")</f>
        <v>0</v>
      </c>
      <c r="BI34" s="164" t="str">
        <f>IF($C34=$C$61,IF(LEN($B34)&gt;0,IF('Koreksi (p)'!AN33&gt;0,'Koreksi (p)'!AN33,0),""),"")</f>
        <v/>
      </c>
      <c r="BJ34" s="165">
        <f>IF($C34=$C$60,IF(LEN($B34)&gt;0,IF('Koreksi (p)'!AO33&gt;0,'Koreksi (p)'!AO33,0),""),"")</f>
        <v>0</v>
      </c>
      <c r="BK34" s="164" t="str">
        <f>IF($C34=$C$61,IF(LEN($B34)&gt;0,IF('Koreksi (p)'!AO33&gt;0,'Koreksi (p)'!AO33,0),""),"")</f>
        <v/>
      </c>
      <c r="BL34" s="165">
        <f>IF($C34=$C$60,IF(LEN($B34)&gt;0,IF('Koreksi (p)'!AP33&gt;0,'Koreksi (p)'!AP33,0),""),"")</f>
        <v>0</v>
      </c>
      <c r="BM34" s="164" t="str">
        <f>IF($C34=$C$61,IF(LEN($B34)&gt;0,IF('Koreksi (p)'!AP33&gt;0,'Koreksi (p)'!AP33,0),""),"")</f>
        <v/>
      </c>
      <c r="BN34" s="165">
        <f>IF($C34=$C$60,IF(LEN($B34)&gt;0,IF('Koreksi (p)'!AQ33&gt;0,'Koreksi (p)'!AQ33,0),""),"")</f>
        <v>0</v>
      </c>
      <c r="BO34" s="164" t="str">
        <f>IF($C34=$C$61,IF(LEN($B34)&gt;0,IF('Koreksi (p)'!AQ33&gt;0,'Koreksi (p)'!AQ33,0),""),"")</f>
        <v/>
      </c>
      <c r="BP34" s="165">
        <f>IF($C34=$C$60,IF(LEN($B34)&gt;0,IF('Koreksi (p)'!AR33&gt;0,'Koreksi (p)'!AR33,0),""),"")</f>
        <v>0</v>
      </c>
      <c r="BQ34" s="164" t="str">
        <f>IF($C34=$C$61,IF(LEN($B34)&gt;0,IF('Koreksi (p)'!AR33&gt;0,'Koreksi (p)'!AR33,0),""),"")</f>
        <v/>
      </c>
      <c r="BR34" s="165">
        <f>IF($C34=$C$60,IF(LEN($B34)&gt;0,IF('Koreksi (p)'!AS33&gt;0,'Koreksi (p)'!AS33,0),""),"")</f>
        <v>0</v>
      </c>
      <c r="BS34" s="164" t="str">
        <f>IF($C34=$C$61,IF(LEN($B34)&gt;0,IF('Koreksi (p)'!AS33&gt;0,'Koreksi (p)'!AS33,0),""),"")</f>
        <v/>
      </c>
      <c r="BT34" s="165">
        <f>IF($C34=$C$60,IF(LEN($B34)&gt;0,IF('Koreksi (p)'!AT33&gt;0,'Koreksi (p)'!AT33,0),""),"")</f>
        <v>0</v>
      </c>
      <c r="BU34" s="164" t="str">
        <f>IF($C34=$C$61,IF(LEN($B34)&gt;0,IF('Koreksi (p)'!AT33&gt;0,'Koreksi (p)'!AT33,0),""),"")</f>
        <v/>
      </c>
      <c r="BV34" s="165">
        <f>IF($C34=$C$60,IF(LEN($B34)&gt;0,IF('Koreksi (p)'!AU33&gt;0,'Koreksi (p)'!AU33,0),""),"")</f>
        <v>0</v>
      </c>
      <c r="BW34" s="164" t="str">
        <f>IF($C34=$C$61,IF(LEN($B34)&gt;0,IF('Koreksi (p)'!AU33&gt;0,'Koreksi (p)'!AU33,0),""),"")</f>
        <v/>
      </c>
      <c r="BX34" s="165">
        <f>IF($C34=$C$60,IF(LEN($B34)&gt;0,IF('Koreksi (p)'!AV33&gt;0,'Koreksi (p)'!AV33,0),""),"")</f>
        <v>0</v>
      </c>
      <c r="BY34" s="164" t="str">
        <f>IF($C34=$C$61,IF(LEN($B34)&gt;0,IF('Koreksi (p)'!AV33&gt;0,'Koreksi (p)'!AV33,0),""),"")</f>
        <v/>
      </c>
      <c r="BZ34" s="165">
        <f>IF($C34=$C$60,IF(LEN($B34)&gt;0,IF('Koreksi (p)'!AW33&gt;0,'Koreksi (p)'!AW33,0),""),"")</f>
        <v>0</v>
      </c>
      <c r="CA34" s="164" t="str">
        <f>IF($C34=$C$61,IF(LEN($B34)&gt;0,IF('Koreksi (p)'!AW33&gt;0,'Koreksi (p)'!AW33,0),""),"")</f>
        <v/>
      </c>
      <c r="CB34" s="165">
        <f>IF($C34=$C$60,IF(LEN($B34)&gt;0,IF('Koreksi (p)'!AX33&gt;0,'Koreksi (p)'!AX33,0),""),"")</f>
        <v>0</v>
      </c>
      <c r="CC34" s="164" t="str">
        <f>IF($C34=$C$61,IF(LEN($B34)&gt;0,IF('Koreksi (p)'!AX33&gt;0,'Koreksi (p)'!AX33,0),""),"")</f>
        <v/>
      </c>
      <c r="CD34" s="165">
        <f>IF($C34=$C$60,IF(LEN($B34)&gt;0,IF('Koreksi (p)'!AY33&gt;0,'Koreksi (p)'!AY33,0),""),"")</f>
        <v>0</v>
      </c>
      <c r="CE34" s="164" t="str">
        <f>IF($C34=$C$61,IF(LEN($B34)&gt;0,IF('Koreksi (p)'!AY33&gt;0,'Koreksi (p)'!AY33,0),""),"")</f>
        <v/>
      </c>
      <c r="CF34" s="46">
        <f>IF(LEN(C34)&gt;0,'Koreksi (p)'!AZ33,"")</f>
        <v>9</v>
      </c>
      <c r="CG34" s="102">
        <f>'Koreksi (p)'!BA33</f>
        <v>90</v>
      </c>
      <c r="CH34" s="102">
        <f t="shared" si="0"/>
        <v>90</v>
      </c>
      <c r="CI34" s="93" t="str">
        <f t="shared" si="1"/>
        <v>V</v>
      </c>
      <c r="CJ34" s="94" t="str">
        <f t="shared" si="2"/>
        <v>-</v>
      </c>
    </row>
    <row r="35" spans="1:88" ht="11.25" customHeight="1">
      <c r="A35" s="97">
        <v>22</v>
      </c>
      <c r="B35" s="129" t="str">
        <f>IF('Koreksi (p)'!B34&lt;&gt;"",'Koreksi (p)'!B34,"")</f>
        <v>RUSWENDI</v>
      </c>
      <c r="C35" s="105" t="str">
        <f>IF(LEN('Koreksi (p)'!C34)&gt;0,'Koreksi (p)'!C34,"")</f>
        <v>a</v>
      </c>
      <c r="D35" s="134">
        <f>IF($C35=$C$60,IF(LEN($B35)&gt;0,IF('Koreksi (p)'!L34&gt;0,'Koreksi (p)'!L34,0),""),"")</f>
        <v>1</v>
      </c>
      <c r="E35" s="131" t="str">
        <f>IF($C35=$C$61,IF(LEN($B35)&gt;0,IF('Koreksi (p)'!L34&gt;0,'Koreksi (p)'!L34,0),""),"")</f>
        <v/>
      </c>
      <c r="F35" s="134">
        <f>IF($C35=$C$60,IF(LEN($B35)&gt;0,IF('Koreksi (p)'!M34&gt;0,'Koreksi (p)'!M34,0),""),"")</f>
        <v>1</v>
      </c>
      <c r="G35" s="131" t="str">
        <f>IF($C35=$C$61,IF(LEN($B35)&gt;0,IF('Koreksi (p)'!M34&gt;0,'Koreksi (p)'!M34,0),""),"")</f>
        <v/>
      </c>
      <c r="H35" s="134">
        <f>IF($C35=$C$60,IF(LEN($B35)&gt;0,IF('Koreksi (p)'!N34
&gt;0,'Koreksi (p)'!N34,0),""),"")</f>
        <v>0</v>
      </c>
      <c r="I35" s="131" t="str">
        <f>IF($C35=$C$61,IF(LEN($B35)&gt;0,IF('Koreksi (p)'!N34
&gt;0,'Koreksi (p)'!N34,0),""),"")</f>
        <v/>
      </c>
      <c r="J35" s="134">
        <f>IF($C35=$C$60,IF(LEN($B35)&gt;0,IF('Koreksi (p)'!O34&gt;0,'Koreksi (p)'!O34,0),""),"")</f>
        <v>0</v>
      </c>
      <c r="K35" s="160" t="str">
        <f>IF($C35=$C$61,IF(LEN($B35)&gt;0,IF('Koreksi (p)'!O34&gt;0,'Koreksi (p)'!O34,0),""),"")</f>
        <v/>
      </c>
      <c r="L35" s="161">
        <f>IF($C35=$C$60,IF(LEN($B35)&gt;0,IF('Koreksi (p)'!P34&gt;0,'Koreksi (p)'!P34,0),""),"")</f>
        <v>0</v>
      </c>
      <c r="M35" s="160" t="str">
        <f>IF($C35=$C$61,IF(LEN($B35)&gt;0,IF('Koreksi (p)'!P34&gt;0,'Koreksi (p)'!P34,0),""),"")</f>
        <v/>
      </c>
      <c r="N35" s="161">
        <f>IF($C35=$C$60,IF(LEN($B35)&gt;0,IF('Koreksi (p)'!Q34&gt;0,'Koreksi (p)'!Q34,0),""),"")</f>
        <v>0</v>
      </c>
      <c r="O35" s="160" t="str">
        <f>IF($C35=$C$61,IF(LEN($B35)&gt;0,IF('Koreksi (p)'!Q34&gt;0,'Koreksi (p)'!Q34,0),""),"")</f>
        <v/>
      </c>
      <c r="P35" s="161">
        <f>IF($C35=$C$60,IF(LEN($B35)&gt;0,IF('Koreksi (p)'!R34&gt;0,'Koreksi (p)'!R34,0),""),"")</f>
        <v>1</v>
      </c>
      <c r="Q35" s="160" t="str">
        <f>IF($C35=$C$61,IF(LEN($B35)&gt;0,IF('Koreksi (p)'!R34&gt;0,'Koreksi (p)'!R34,0),""),"")</f>
        <v/>
      </c>
      <c r="R35" s="161">
        <f>IF($C35=$C$60,IF(LEN($B35)&gt;0,IF('Koreksi (p)'!S34&gt;0,'Koreksi (p)'!S34,0),""),"")</f>
        <v>1</v>
      </c>
      <c r="S35" s="160" t="str">
        <f>IF($C35=$C$61,IF(LEN($B35)&gt;0,IF('Koreksi (p)'!S34&gt;0,'Koreksi (p)'!S34,0),""),"")</f>
        <v/>
      </c>
      <c r="T35" s="161">
        <f>IF($C35=$C$60,IF(LEN($B35)&gt;0,IF('Koreksi (p)'!T34&gt;0,'Koreksi (p)'!T34,0),""),"")</f>
        <v>0</v>
      </c>
      <c r="U35" s="160" t="str">
        <f>IF($C35=$C$61,IF(LEN($B35)&gt;0,IF('Koreksi (p)'!T34&gt;0,'Koreksi (p)'!T34,0),""),"")</f>
        <v/>
      </c>
      <c r="V35" s="161">
        <f>IF($C35=$C$60,IF(LEN($B35)&gt;0,IF('Koreksi (p)'!U34&gt;0,'Koreksi (p)'!U34,0),""),"")</f>
        <v>0</v>
      </c>
      <c r="W35" s="160" t="str">
        <f>IF($C35=$C$61,IF(LEN($B35)&gt;0,IF('Koreksi (p)'!U34&gt;0,'Koreksi (p)'!U34,0),""),"")</f>
        <v/>
      </c>
      <c r="X35" s="161">
        <f>IF($C35=$C$60,IF(LEN($B35)&gt;0,IF('Koreksi (p)'!V34&gt;0,'Koreksi (p)'!V34,0),""),"")</f>
        <v>0</v>
      </c>
      <c r="Y35" s="160" t="str">
        <f>IF($C35=$C$61,IF(LEN($B35)&gt;0,IF('Koreksi (p)'!V34&gt;0,'Koreksi (p)'!V34,0),""),"")</f>
        <v/>
      </c>
      <c r="Z35" s="161">
        <f>IF($C35=$C$60,IF(LEN($B35)&gt;0,IF('Koreksi (p)'!W34&gt;0,'Koreksi (p)'!W34,0),""),"")</f>
        <v>0</v>
      </c>
      <c r="AA35" s="160" t="str">
        <f>IF($C35=$C$61,IF(LEN($B35)&gt;0,IF('Koreksi (p)'!W34&gt;0,'Koreksi (p)'!W34,0),""),"")</f>
        <v/>
      </c>
      <c r="AB35" s="161">
        <f>IF($C35=$C$60,IF(LEN($B35)&gt;0,IF('Koreksi (p)'!X34&gt;0,'Koreksi (p)'!X34,0),""),"")</f>
        <v>0</v>
      </c>
      <c r="AC35" s="160" t="str">
        <f>IF($C35=$C$61,IF(LEN($B35)&gt;0,IF('Koreksi (p)'!X34&gt;0,'Koreksi (p)'!X34,0),""),"")</f>
        <v/>
      </c>
      <c r="AD35" s="161">
        <f>IF($C35=$C$60,IF(LEN($B35)&gt;0,IF('Koreksi (p)'!Y34&gt;0,'Koreksi (p)'!Y34,0),""),"")</f>
        <v>0</v>
      </c>
      <c r="AE35" s="160" t="str">
        <f>IF($C35=$C$61,IF(LEN($B35)&gt;0,IF('Koreksi (p)'!Y34&gt;0,'Koreksi (p)'!Y34,0),""),"")</f>
        <v/>
      </c>
      <c r="AF35" s="161">
        <f>IF($C35=$C$60,IF(LEN($B35)&gt;0,IF('Koreksi (p)'!Z34&gt;0,'Koreksi (p)'!Z34,0),""),"")</f>
        <v>0</v>
      </c>
      <c r="AG35" s="160" t="str">
        <f>IF($C35=$C$61,IF(LEN($B35)&gt;0,IF('Koreksi (p)'!Z34&gt;0,'Koreksi (p)'!Z34,0),""),"")</f>
        <v/>
      </c>
      <c r="AH35" s="161">
        <f>IF($C35=$C$60,IF(LEN($B35)&gt;0,IF('Koreksi (p)'!AA34&gt;0,'Koreksi (p)'!AA34,0),""),"")</f>
        <v>0</v>
      </c>
      <c r="AI35" s="160" t="str">
        <f>IF($C35=$C$61,IF(LEN($B35)&gt;0,IF('Koreksi (p)'!AA34&gt;0,'Koreksi (p)'!AA34,0),""),"")</f>
        <v/>
      </c>
      <c r="AJ35" s="161">
        <f>IF($C35=$C$60,IF(LEN($B35)&gt;0,IF('Koreksi (p)'!AB34&gt;0,'Koreksi (p)'!AB34,0),""),"")</f>
        <v>0</v>
      </c>
      <c r="AK35" s="160" t="str">
        <f>IF($C35=$C$61,IF(LEN($B35)&gt;0,IF('Koreksi (p)'!AB34&gt;0,'Koreksi (p)'!AB34,0),""),"")</f>
        <v/>
      </c>
      <c r="AL35" s="161">
        <f>IF($C35=$C$60,IF(LEN($B35)&gt;0,IF('Koreksi (p)'!AC34&gt;0,'Koreksi (p)'!AC34,0),""),"")</f>
        <v>0</v>
      </c>
      <c r="AM35" s="160" t="str">
        <f>IF($C35=$C$61,IF(LEN($B35)&gt;0,IF('Koreksi (p)'!AC34&gt;0,'Koreksi (p)'!AC34,0),""),"")</f>
        <v/>
      </c>
      <c r="AN35" s="161">
        <f>IF($C35=$C$60,IF(LEN($B35)&gt;0,IF('Koreksi (p)'!AD34&gt;0,'Koreksi (p)'!AD34,0),""),"")</f>
        <v>0</v>
      </c>
      <c r="AO35" s="160" t="str">
        <f>IF($C35=$C$61,IF(LEN($B35)&gt;0,IF('Koreksi (p)'!AD34&gt;0,'Koreksi (p)'!AD34,0),""),"")</f>
        <v/>
      </c>
      <c r="AP35" s="161">
        <f>IF($C35=$C$60,IF(LEN($B35)&gt;0,IF('Koreksi (p)'!AE34&gt;0,'Koreksi (p)'!AE34,0),""),"")</f>
        <v>0</v>
      </c>
      <c r="AQ35" s="160" t="str">
        <f>IF($C35=$C$61,IF(LEN($B35)&gt;0,IF('Koreksi (p)'!AE34&gt;0,'Koreksi (p)'!AE34,0),""),"")</f>
        <v/>
      </c>
      <c r="AR35" s="161">
        <f>IF($C35=$C$60,IF(LEN($B35)&gt;0,IF('Koreksi (p)'!AF34&gt;0,'Koreksi (p)'!AF34,0),""),"")</f>
        <v>0</v>
      </c>
      <c r="AS35" s="160" t="str">
        <f>IF($C35=$C$61,IF(LEN($B35)&gt;0,IF('Koreksi (p)'!AF34&gt;0,'Koreksi (p)'!AF34,0),""),"")</f>
        <v/>
      </c>
      <c r="AT35" s="161">
        <f>IF($C35=$C$60,IF(LEN($B35)&gt;0,IF('Koreksi (p)'!AG34&gt;0,'Koreksi (p)'!AG34,0),""),"")</f>
        <v>0</v>
      </c>
      <c r="AU35" s="160" t="str">
        <f>IF($C35=$C$61,IF(LEN($B35)&gt;0,IF('Koreksi (p)'!AG34&gt;0,'Koreksi (p)'!AG34,0),""),"")</f>
        <v/>
      </c>
      <c r="AV35" s="161">
        <f>IF($C35=$C$60,IF(LEN($B35)&gt;0,IF('Koreksi (p)'!AH34&gt;0,'Koreksi (p)'!AH34,0),""),"")</f>
        <v>0</v>
      </c>
      <c r="AW35" s="160" t="str">
        <f>IF($C35=$C$61,IF(LEN($B35)&gt;0,IF('Koreksi (p)'!AH34&gt;0,'Koreksi (p)'!AH34,0),""),"")</f>
        <v/>
      </c>
      <c r="AX35" s="161">
        <f>IF($C35=$C$60,IF(LEN($B35)&gt;0,IF('Koreksi (p)'!AI34&gt;0,'Koreksi (p)'!AI34,0),""),"")</f>
        <v>0</v>
      </c>
      <c r="AY35" s="160" t="str">
        <f>IF($C35=$C$61,IF(LEN($B35)&gt;0,IF('Koreksi (p)'!AI34&gt;0,'Koreksi (p)'!AI34,0),""),"")</f>
        <v/>
      </c>
      <c r="AZ35" s="161">
        <f>IF($C35=$C$60,IF(LEN($B35)&gt;0,IF('Koreksi (p)'!AJ34&gt;0,'Koreksi (p)'!AJ34,0),""),"")</f>
        <v>0</v>
      </c>
      <c r="BA35" s="160" t="str">
        <f>IF($C35=$C$61,IF(LEN($B35)&gt;0,IF('Koreksi (p)'!AJ34&gt;0,'Koreksi (p)'!AJ34,0),""),"")</f>
        <v/>
      </c>
      <c r="BB35" s="161">
        <f>IF($C35=$C$60,IF(LEN($B35)&gt;0,IF('Koreksi (p)'!AK34&gt;0,'Koreksi (p)'!AK34,0),""),"")</f>
        <v>0</v>
      </c>
      <c r="BC35" s="160" t="str">
        <f>IF($C35=$C$61,IF(LEN($B35)&gt;0,IF('Koreksi (p)'!AK34&gt;0,'Koreksi (p)'!AK34,0),""),"")</f>
        <v/>
      </c>
      <c r="BD35" s="161">
        <f>IF($C35=$C$60,IF(LEN($B35)&gt;0,IF('Koreksi (p)'!AL34&gt;0,'Koreksi (p)'!AL34,0),""),"")</f>
        <v>0</v>
      </c>
      <c r="BE35" s="160" t="str">
        <f>IF($C35=$C$61,IF(LEN($B35)&gt;0,IF('Koreksi (p)'!AL34&gt;0,'Koreksi (p)'!AL34,0),""),"")</f>
        <v/>
      </c>
      <c r="BF35" s="161">
        <f>IF($C35=$C$60,IF(LEN($B35)&gt;0,IF('Koreksi (p)'!AM34&gt;0,'Koreksi (p)'!AM34,0),""),"")</f>
        <v>0</v>
      </c>
      <c r="BG35" s="160" t="str">
        <f>IF($C35=$C$61,IF(LEN($B35)&gt;0,IF('Koreksi (p)'!AM34&gt;0,'Koreksi (p)'!AM34,0),""),"")</f>
        <v/>
      </c>
      <c r="BH35" s="161">
        <f>IF($C35=$C$60,IF(LEN($B35)&gt;0,IF('Koreksi (p)'!AN34&gt;0,'Koreksi (p)'!AN34,0),""),"")</f>
        <v>0</v>
      </c>
      <c r="BI35" s="160" t="str">
        <f>IF($C35=$C$61,IF(LEN($B35)&gt;0,IF('Koreksi (p)'!AN34&gt;0,'Koreksi (p)'!AN34,0),""),"")</f>
        <v/>
      </c>
      <c r="BJ35" s="161">
        <f>IF($C35=$C$60,IF(LEN($B35)&gt;0,IF('Koreksi (p)'!AO34&gt;0,'Koreksi (p)'!AO34,0),""),"")</f>
        <v>0</v>
      </c>
      <c r="BK35" s="160" t="str">
        <f>IF($C35=$C$61,IF(LEN($B35)&gt;0,IF('Koreksi (p)'!AO34&gt;0,'Koreksi (p)'!AO34,0),""),"")</f>
        <v/>
      </c>
      <c r="BL35" s="161">
        <f>IF($C35=$C$60,IF(LEN($B35)&gt;0,IF('Koreksi (p)'!AP34&gt;0,'Koreksi (p)'!AP34,0),""),"")</f>
        <v>0</v>
      </c>
      <c r="BM35" s="160" t="str">
        <f>IF($C35=$C$61,IF(LEN($B35)&gt;0,IF('Koreksi (p)'!AP34&gt;0,'Koreksi (p)'!AP34,0),""),"")</f>
        <v/>
      </c>
      <c r="BN35" s="161">
        <f>IF($C35=$C$60,IF(LEN($B35)&gt;0,IF('Koreksi (p)'!AQ34&gt;0,'Koreksi (p)'!AQ34,0),""),"")</f>
        <v>0</v>
      </c>
      <c r="BO35" s="160" t="str">
        <f>IF($C35=$C$61,IF(LEN($B35)&gt;0,IF('Koreksi (p)'!AQ34&gt;0,'Koreksi (p)'!AQ34,0),""),"")</f>
        <v/>
      </c>
      <c r="BP35" s="161">
        <f>IF($C35=$C$60,IF(LEN($B35)&gt;0,IF('Koreksi (p)'!AR34&gt;0,'Koreksi (p)'!AR34,0),""),"")</f>
        <v>0</v>
      </c>
      <c r="BQ35" s="160" t="str">
        <f>IF($C35=$C$61,IF(LEN($B35)&gt;0,IF('Koreksi (p)'!AR34&gt;0,'Koreksi (p)'!AR34,0),""),"")</f>
        <v/>
      </c>
      <c r="BR35" s="161">
        <f>IF($C35=$C$60,IF(LEN($B35)&gt;0,IF('Koreksi (p)'!AS34&gt;0,'Koreksi (p)'!AS34,0),""),"")</f>
        <v>0</v>
      </c>
      <c r="BS35" s="160" t="str">
        <f>IF($C35=$C$61,IF(LEN($B35)&gt;0,IF('Koreksi (p)'!AS34&gt;0,'Koreksi (p)'!AS34,0),""),"")</f>
        <v/>
      </c>
      <c r="BT35" s="161">
        <f>IF($C35=$C$60,IF(LEN($B35)&gt;0,IF('Koreksi (p)'!AT34&gt;0,'Koreksi (p)'!AT34,0),""),"")</f>
        <v>0</v>
      </c>
      <c r="BU35" s="160" t="str">
        <f>IF($C35=$C$61,IF(LEN($B35)&gt;0,IF('Koreksi (p)'!AT34&gt;0,'Koreksi (p)'!AT34,0),""),"")</f>
        <v/>
      </c>
      <c r="BV35" s="161">
        <f>IF($C35=$C$60,IF(LEN($B35)&gt;0,IF('Koreksi (p)'!AU34&gt;0,'Koreksi (p)'!AU34,0),""),"")</f>
        <v>0</v>
      </c>
      <c r="BW35" s="160" t="str">
        <f>IF($C35=$C$61,IF(LEN($B35)&gt;0,IF('Koreksi (p)'!AU34&gt;0,'Koreksi (p)'!AU34,0),""),"")</f>
        <v/>
      </c>
      <c r="BX35" s="161">
        <f>IF($C35=$C$60,IF(LEN($B35)&gt;0,IF('Koreksi (p)'!AV34&gt;0,'Koreksi (p)'!AV34,0),""),"")</f>
        <v>0</v>
      </c>
      <c r="BY35" s="160" t="str">
        <f>IF($C35=$C$61,IF(LEN($B35)&gt;0,IF('Koreksi (p)'!AV34&gt;0,'Koreksi (p)'!AV34,0),""),"")</f>
        <v/>
      </c>
      <c r="BZ35" s="161">
        <f>IF($C35=$C$60,IF(LEN($B35)&gt;0,IF('Koreksi (p)'!AW34&gt;0,'Koreksi (p)'!AW34,0),""),"")</f>
        <v>0</v>
      </c>
      <c r="CA35" s="160" t="str">
        <f>IF($C35=$C$61,IF(LEN($B35)&gt;0,IF('Koreksi (p)'!AW34&gt;0,'Koreksi (p)'!AW34,0),""),"")</f>
        <v/>
      </c>
      <c r="CB35" s="161">
        <f>IF($C35=$C$60,IF(LEN($B35)&gt;0,IF('Koreksi (p)'!AX34&gt;0,'Koreksi (p)'!AX34,0),""),"")</f>
        <v>0</v>
      </c>
      <c r="CC35" s="160" t="str">
        <f>IF($C35=$C$61,IF(LEN($B35)&gt;0,IF('Koreksi (p)'!AX34&gt;0,'Koreksi (p)'!AX34,0),""),"")</f>
        <v/>
      </c>
      <c r="CD35" s="161">
        <f>IF($C35=$C$60,IF(LEN($B35)&gt;0,IF('Koreksi (p)'!AY34&gt;0,'Koreksi (p)'!AY34,0),""),"")</f>
        <v>0</v>
      </c>
      <c r="CE35" s="160" t="str">
        <f>IF($C35=$C$61,IF(LEN($B35)&gt;0,IF('Koreksi (p)'!AY34&gt;0,'Koreksi (p)'!AY34,0),""),"")</f>
        <v/>
      </c>
      <c r="CF35" s="90">
        <f>IF(LEN(C35)&gt;0,'Koreksi (p)'!AZ34,"")</f>
        <v>4</v>
      </c>
      <c r="CG35" s="7">
        <f>'Koreksi (p)'!BA34</f>
        <v>40</v>
      </c>
      <c r="CH35" s="7">
        <f t="shared" si="0"/>
        <v>40</v>
      </c>
      <c r="CI35" s="4" t="str">
        <f t="shared" si="1"/>
        <v>-</v>
      </c>
      <c r="CJ35" s="98" t="str">
        <f t="shared" si="2"/>
        <v>X</v>
      </c>
    </row>
    <row r="36" spans="1:88" ht="11.25" customHeight="1">
      <c r="A36" s="97">
        <v>23</v>
      </c>
      <c r="B36" s="129" t="str">
        <f>IF('Koreksi (p)'!B35&lt;&gt;"",'Koreksi (p)'!B35,"")</f>
        <v>SHELLA PUSPITARINI</v>
      </c>
      <c r="C36" s="105" t="str">
        <f>IF(LEN('Koreksi (p)'!C35)&gt;0,'Koreksi (p)'!C35,"")</f>
        <v>b</v>
      </c>
      <c r="D36" s="134" t="str">
        <f>IF($C36=$C$60,IF(LEN($B36)&gt;0,IF('Koreksi (p)'!L35&gt;0,'Koreksi (p)'!L35,0),""),"")</f>
        <v/>
      </c>
      <c r="E36" s="131">
        <f>IF($C36=$C$61,IF(LEN($B36)&gt;0,IF('Koreksi (p)'!L35&gt;0,'Koreksi (p)'!L35,0),""),"")</f>
        <v>0</v>
      </c>
      <c r="F36" s="134" t="str">
        <f>IF($C36=$C$60,IF(LEN($B36)&gt;0,IF('Koreksi (p)'!M35&gt;0,'Koreksi (p)'!M35,0),""),"")</f>
        <v/>
      </c>
      <c r="G36" s="131">
        <f>IF($C36=$C$61,IF(LEN($B36)&gt;0,IF('Koreksi (p)'!M35&gt;0,'Koreksi (p)'!M35,0),""),"")</f>
        <v>1</v>
      </c>
      <c r="H36" s="134" t="str">
        <f>IF($C36=$C$60,IF(LEN($B36)&gt;0,IF('Koreksi (p)'!N35
&gt;0,'Koreksi (p)'!N35,0),""),"")</f>
        <v/>
      </c>
      <c r="I36" s="131">
        <f>IF($C36=$C$61,IF(LEN($B36)&gt;0,IF('Koreksi (p)'!N35
&gt;0,'Koreksi (p)'!N35,0),""),"")</f>
        <v>1</v>
      </c>
      <c r="J36" s="134" t="str">
        <f>IF($C36=$C$60,IF(LEN($B36)&gt;0,IF('Koreksi (p)'!O35&gt;0,'Koreksi (p)'!O35,0),""),"")</f>
        <v/>
      </c>
      <c r="K36" s="160">
        <f>IF($C36=$C$61,IF(LEN($B36)&gt;0,IF('Koreksi (p)'!O35&gt;0,'Koreksi (p)'!O35,0),""),"")</f>
        <v>0</v>
      </c>
      <c r="L36" s="161" t="str">
        <f>IF($C36=$C$60,IF(LEN($B36)&gt;0,IF('Koreksi (p)'!P35&gt;0,'Koreksi (p)'!P35,0),""),"")</f>
        <v/>
      </c>
      <c r="M36" s="160">
        <f>IF($C36=$C$61,IF(LEN($B36)&gt;0,IF('Koreksi (p)'!P35&gt;0,'Koreksi (p)'!P35,0),""),"")</f>
        <v>0</v>
      </c>
      <c r="N36" s="161" t="str">
        <f>IF($C36=$C$60,IF(LEN($B36)&gt;0,IF('Koreksi (p)'!Q35&gt;0,'Koreksi (p)'!Q35,0),""),"")</f>
        <v/>
      </c>
      <c r="O36" s="160">
        <f>IF($C36=$C$61,IF(LEN($B36)&gt;0,IF('Koreksi (p)'!Q35&gt;0,'Koreksi (p)'!Q35,0),""),"")</f>
        <v>1</v>
      </c>
      <c r="P36" s="161" t="str">
        <f>IF($C36=$C$60,IF(LEN($B36)&gt;0,IF('Koreksi (p)'!R35&gt;0,'Koreksi (p)'!R35,0),""),"")</f>
        <v/>
      </c>
      <c r="Q36" s="160">
        <f>IF($C36=$C$61,IF(LEN($B36)&gt;0,IF('Koreksi (p)'!R35&gt;0,'Koreksi (p)'!R35,0),""),"")</f>
        <v>1</v>
      </c>
      <c r="R36" s="161" t="str">
        <f>IF($C36=$C$60,IF(LEN($B36)&gt;0,IF('Koreksi (p)'!S35&gt;0,'Koreksi (p)'!S35,0),""),"")</f>
        <v/>
      </c>
      <c r="S36" s="160">
        <f>IF($C36=$C$61,IF(LEN($B36)&gt;0,IF('Koreksi (p)'!S35&gt;0,'Koreksi (p)'!S35,0),""),"")</f>
        <v>1</v>
      </c>
      <c r="T36" s="161" t="str">
        <f>IF($C36=$C$60,IF(LEN($B36)&gt;0,IF('Koreksi (p)'!T35&gt;0,'Koreksi (p)'!T35,0),""),"")</f>
        <v/>
      </c>
      <c r="U36" s="160">
        <f>IF($C36=$C$61,IF(LEN($B36)&gt;0,IF('Koreksi (p)'!T35&gt;0,'Koreksi (p)'!T35,0),""),"")</f>
        <v>1</v>
      </c>
      <c r="V36" s="161" t="str">
        <f>IF($C36=$C$60,IF(LEN($B36)&gt;0,IF('Koreksi (p)'!U35&gt;0,'Koreksi (p)'!U35,0),""),"")</f>
        <v/>
      </c>
      <c r="W36" s="160">
        <f>IF($C36=$C$61,IF(LEN($B36)&gt;0,IF('Koreksi (p)'!U35&gt;0,'Koreksi (p)'!U35,0),""),"")</f>
        <v>1</v>
      </c>
      <c r="X36" s="161" t="str">
        <f>IF($C36=$C$60,IF(LEN($B36)&gt;0,IF('Koreksi (p)'!V35&gt;0,'Koreksi (p)'!V35,0),""),"")</f>
        <v/>
      </c>
      <c r="Y36" s="160">
        <f>IF($C36=$C$61,IF(LEN($B36)&gt;0,IF('Koreksi (p)'!V35&gt;0,'Koreksi (p)'!V35,0),""),"")</f>
        <v>0</v>
      </c>
      <c r="Z36" s="161" t="str">
        <f>IF($C36=$C$60,IF(LEN($B36)&gt;0,IF('Koreksi (p)'!W35&gt;0,'Koreksi (p)'!W35,0),""),"")</f>
        <v/>
      </c>
      <c r="AA36" s="160">
        <f>IF($C36=$C$61,IF(LEN($B36)&gt;0,IF('Koreksi (p)'!W35&gt;0,'Koreksi (p)'!W35,0),""),"")</f>
        <v>0</v>
      </c>
      <c r="AB36" s="161" t="str">
        <f>IF($C36=$C$60,IF(LEN($B36)&gt;0,IF('Koreksi (p)'!X35&gt;0,'Koreksi (p)'!X35,0),""),"")</f>
        <v/>
      </c>
      <c r="AC36" s="160">
        <f>IF($C36=$C$61,IF(LEN($B36)&gt;0,IF('Koreksi (p)'!X35&gt;0,'Koreksi (p)'!X35,0),""),"")</f>
        <v>0</v>
      </c>
      <c r="AD36" s="161" t="str">
        <f>IF($C36=$C$60,IF(LEN($B36)&gt;0,IF('Koreksi (p)'!Y35&gt;0,'Koreksi (p)'!Y35,0),""),"")</f>
        <v/>
      </c>
      <c r="AE36" s="160">
        <f>IF($C36=$C$61,IF(LEN($B36)&gt;0,IF('Koreksi (p)'!Y35&gt;0,'Koreksi (p)'!Y35,0),""),"")</f>
        <v>0</v>
      </c>
      <c r="AF36" s="161" t="str">
        <f>IF($C36=$C$60,IF(LEN($B36)&gt;0,IF('Koreksi (p)'!Z35&gt;0,'Koreksi (p)'!Z35,0),""),"")</f>
        <v/>
      </c>
      <c r="AG36" s="160">
        <f>IF($C36=$C$61,IF(LEN($B36)&gt;0,IF('Koreksi (p)'!Z35&gt;0,'Koreksi (p)'!Z35,0),""),"")</f>
        <v>0</v>
      </c>
      <c r="AH36" s="161" t="str">
        <f>IF($C36=$C$60,IF(LEN($B36)&gt;0,IF('Koreksi (p)'!AA35&gt;0,'Koreksi (p)'!AA35,0),""),"")</f>
        <v/>
      </c>
      <c r="AI36" s="160">
        <f>IF($C36=$C$61,IF(LEN($B36)&gt;0,IF('Koreksi (p)'!AA35&gt;0,'Koreksi (p)'!AA35,0),""),"")</f>
        <v>0</v>
      </c>
      <c r="AJ36" s="161" t="str">
        <f>IF($C36=$C$60,IF(LEN($B36)&gt;0,IF('Koreksi (p)'!AB35&gt;0,'Koreksi (p)'!AB35,0),""),"")</f>
        <v/>
      </c>
      <c r="AK36" s="160">
        <f>IF($C36=$C$61,IF(LEN($B36)&gt;0,IF('Koreksi (p)'!AB35&gt;0,'Koreksi (p)'!AB35,0),""),"")</f>
        <v>0</v>
      </c>
      <c r="AL36" s="161" t="str">
        <f>IF($C36=$C$60,IF(LEN($B36)&gt;0,IF('Koreksi (p)'!AC35&gt;0,'Koreksi (p)'!AC35,0),""),"")</f>
        <v/>
      </c>
      <c r="AM36" s="160">
        <f>IF($C36=$C$61,IF(LEN($B36)&gt;0,IF('Koreksi (p)'!AC35&gt;0,'Koreksi (p)'!AC35,0),""),"")</f>
        <v>0</v>
      </c>
      <c r="AN36" s="161" t="str">
        <f>IF($C36=$C$60,IF(LEN($B36)&gt;0,IF('Koreksi (p)'!AD35&gt;0,'Koreksi (p)'!AD35,0),""),"")</f>
        <v/>
      </c>
      <c r="AO36" s="160">
        <f>IF($C36=$C$61,IF(LEN($B36)&gt;0,IF('Koreksi (p)'!AD35&gt;0,'Koreksi (p)'!AD35,0),""),"")</f>
        <v>0</v>
      </c>
      <c r="AP36" s="161" t="str">
        <f>IF($C36=$C$60,IF(LEN($B36)&gt;0,IF('Koreksi (p)'!AE35&gt;0,'Koreksi (p)'!AE35,0),""),"")</f>
        <v/>
      </c>
      <c r="AQ36" s="160">
        <f>IF($C36=$C$61,IF(LEN($B36)&gt;0,IF('Koreksi (p)'!AE35&gt;0,'Koreksi (p)'!AE35,0),""),"")</f>
        <v>0</v>
      </c>
      <c r="AR36" s="161" t="str">
        <f>IF($C36=$C$60,IF(LEN($B36)&gt;0,IF('Koreksi (p)'!AF35&gt;0,'Koreksi (p)'!AF35,0),""),"")</f>
        <v/>
      </c>
      <c r="AS36" s="160">
        <f>IF($C36=$C$61,IF(LEN($B36)&gt;0,IF('Koreksi (p)'!AF35&gt;0,'Koreksi (p)'!AF35,0),""),"")</f>
        <v>0</v>
      </c>
      <c r="AT36" s="161" t="str">
        <f>IF($C36=$C$60,IF(LEN($B36)&gt;0,IF('Koreksi (p)'!AG35&gt;0,'Koreksi (p)'!AG35,0),""),"")</f>
        <v/>
      </c>
      <c r="AU36" s="160">
        <f>IF($C36=$C$61,IF(LEN($B36)&gt;0,IF('Koreksi (p)'!AG35&gt;0,'Koreksi (p)'!AG35,0),""),"")</f>
        <v>0</v>
      </c>
      <c r="AV36" s="161" t="str">
        <f>IF($C36=$C$60,IF(LEN($B36)&gt;0,IF('Koreksi (p)'!AH35&gt;0,'Koreksi (p)'!AH35,0),""),"")</f>
        <v/>
      </c>
      <c r="AW36" s="160">
        <f>IF($C36=$C$61,IF(LEN($B36)&gt;0,IF('Koreksi (p)'!AH35&gt;0,'Koreksi (p)'!AH35,0),""),"")</f>
        <v>0</v>
      </c>
      <c r="AX36" s="161" t="str">
        <f>IF($C36=$C$60,IF(LEN($B36)&gt;0,IF('Koreksi (p)'!AI35&gt;0,'Koreksi (p)'!AI35,0),""),"")</f>
        <v/>
      </c>
      <c r="AY36" s="160">
        <f>IF($C36=$C$61,IF(LEN($B36)&gt;0,IF('Koreksi (p)'!AI35&gt;0,'Koreksi (p)'!AI35,0),""),"")</f>
        <v>0</v>
      </c>
      <c r="AZ36" s="161" t="str">
        <f>IF($C36=$C$60,IF(LEN($B36)&gt;0,IF('Koreksi (p)'!AJ35&gt;0,'Koreksi (p)'!AJ35,0),""),"")</f>
        <v/>
      </c>
      <c r="BA36" s="160">
        <f>IF($C36=$C$61,IF(LEN($B36)&gt;0,IF('Koreksi (p)'!AJ35&gt;0,'Koreksi (p)'!AJ35,0),""),"")</f>
        <v>0</v>
      </c>
      <c r="BB36" s="161" t="str">
        <f>IF($C36=$C$60,IF(LEN($B36)&gt;0,IF('Koreksi (p)'!AK35&gt;0,'Koreksi (p)'!AK35,0),""),"")</f>
        <v/>
      </c>
      <c r="BC36" s="160">
        <f>IF($C36=$C$61,IF(LEN($B36)&gt;0,IF('Koreksi (p)'!AK35&gt;0,'Koreksi (p)'!AK35,0),""),"")</f>
        <v>0</v>
      </c>
      <c r="BD36" s="161" t="str">
        <f>IF($C36=$C$60,IF(LEN($B36)&gt;0,IF('Koreksi (p)'!AL35&gt;0,'Koreksi (p)'!AL35,0),""),"")</f>
        <v/>
      </c>
      <c r="BE36" s="160">
        <f>IF($C36=$C$61,IF(LEN($B36)&gt;0,IF('Koreksi (p)'!AL35&gt;0,'Koreksi (p)'!AL35,0),""),"")</f>
        <v>0</v>
      </c>
      <c r="BF36" s="161" t="str">
        <f>IF($C36=$C$60,IF(LEN($B36)&gt;0,IF('Koreksi (p)'!AM35&gt;0,'Koreksi (p)'!AM35,0),""),"")</f>
        <v/>
      </c>
      <c r="BG36" s="160">
        <f>IF($C36=$C$61,IF(LEN($B36)&gt;0,IF('Koreksi (p)'!AM35&gt;0,'Koreksi (p)'!AM35,0),""),"")</f>
        <v>0</v>
      </c>
      <c r="BH36" s="161" t="str">
        <f>IF($C36=$C$60,IF(LEN($B36)&gt;0,IF('Koreksi (p)'!AN35&gt;0,'Koreksi (p)'!AN35,0),""),"")</f>
        <v/>
      </c>
      <c r="BI36" s="160">
        <f>IF($C36=$C$61,IF(LEN($B36)&gt;0,IF('Koreksi (p)'!AN35&gt;0,'Koreksi (p)'!AN35,0),""),"")</f>
        <v>0</v>
      </c>
      <c r="BJ36" s="161" t="str">
        <f>IF($C36=$C$60,IF(LEN($B36)&gt;0,IF('Koreksi (p)'!AO35&gt;0,'Koreksi (p)'!AO35,0),""),"")</f>
        <v/>
      </c>
      <c r="BK36" s="160">
        <f>IF($C36=$C$61,IF(LEN($B36)&gt;0,IF('Koreksi (p)'!AO35&gt;0,'Koreksi (p)'!AO35,0),""),"")</f>
        <v>0</v>
      </c>
      <c r="BL36" s="161" t="str">
        <f>IF($C36=$C$60,IF(LEN($B36)&gt;0,IF('Koreksi (p)'!AP35&gt;0,'Koreksi (p)'!AP35,0),""),"")</f>
        <v/>
      </c>
      <c r="BM36" s="160">
        <f>IF($C36=$C$61,IF(LEN($B36)&gt;0,IF('Koreksi (p)'!AP35&gt;0,'Koreksi (p)'!AP35,0),""),"")</f>
        <v>0</v>
      </c>
      <c r="BN36" s="161" t="str">
        <f>IF($C36=$C$60,IF(LEN($B36)&gt;0,IF('Koreksi (p)'!AQ35&gt;0,'Koreksi (p)'!AQ35,0),""),"")</f>
        <v/>
      </c>
      <c r="BO36" s="160">
        <f>IF($C36=$C$61,IF(LEN($B36)&gt;0,IF('Koreksi (p)'!AQ35&gt;0,'Koreksi (p)'!AQ35,0),""),"")</f>
        <v>0</v>
      </c>
      <c r="BP36" s="161" t="str">
        <f>IF($C36=$C$60,IF(LEN($B36)&gt;0,IF('Koreksi (p)'!AR35&gt;0,'Koreksi (p)'!AR35,0),""),"")</f>
        <v/>
      </c>
      <c r="BQ36" s="160">
        <f>IF($C36=$C$61,IF(LEN($B36)&gt;0,IF('Koreksi (p)'!AR35&gt;0,'Koreksi (p)'!AR35,0),""),"")</f>
        <v>0</v>
      </c>
      <c r="BR36" s="161" t="str">
        <f>IF($C36=$C$60,IF(LEN($B36)&gt;0,IF('Koreksi (p)'!AS35&gt;0,'Koreksi (p)'!AS35,0),""),"")</f>
        <v/>
      </c>
      <c r="BS36" s="160">
        <f>IF($C36=$C$61,IF(LEN($B36)&gt;0,IF('Koreksi (p)'!AS35&gt;0,'Koreksi (p)'!AS35,0),""),"")</f>
        <v>0</v>
      </c>
      <c r="BT36" s="161" t="str">
        <f>IF($C36=$C$60,IF(LEN($B36)&gt;0,IF('Koreksi (p)'!AT35&gt;0,'Koreksi (p)'!AT35,0),""),"")</f>
        <v/>
      </c>
      <c r="BU36" s="160">
        <f>IF($C36=$C$61,IF(LEN($B36)&gt;0,IF('Koreksi (p)'!AT35&gt;0,'Koreksi (p)'!AT35,0),""),"")</f>
        <v>0</v>
      </c>
      <c r="BV36" s="161" t="str">
        <f>IF($C36=$C$60,IF(LEN($B36)&gt;0,IF('Koreksi (p)'!AU35&gt;0,'Koreksi (p)'!AU35,0),""),"")</f>
        <v/>
      </c>
      <c r="BW36" s="160">
        <f>IF($C36=$C$61,IF(LEN($B36)&gt;0,IF('Koreksi (p)'!AU35&gt;0,'Koreksi (p)'!AU35,0),""),"")</f>
        <v>0</v>
      </c>
      <c r="BX36" s="161" t="str">
        <f>IF($C36=$C$60,IF(LEN($B36)&gt;0,IF('Koreksi (p)'!AV35&gt;0,'Koreksi (p)'!AV35,0),""),"")</f>
        <v/>
      </c>
      <c r="BY36" s="160">
        <f>IF($C36=$C$61,IF(LEN($B36)&gt;0,IF('Koreksi (p)'!AV35&gt;0,'Koreksi (p)'!AV35,0),""),"")</f>
        <v>0</v>
      </c>
      <c r="BZ36" s="161" t="str">
        <f>IF($C36=$C$60,IF(LEN($B36)&gt;0,IF('Koreksi (p)'!AW35&gt;0,'Koreksi (p)'!AW35,0),""),"")</f>
        <v/>
      </c>
      <c r="CA36" s="160">
        <f>IF($C36=$C$61,IF(LEN($B36)&gt;0,IF('Koreksi (p)'!AW35&gt;0,'Koreksi (p)'!AW35,0),""),"")</f>
        <v>0</v>
      </c>
      <c r="CB36" s="161" t="str">
        <f>IF($C36=$C$60,IF(LEN($B36)&gt;0,IF('Koreksi (p)'!AX35&gt;0,'Koreksi (p)'!AX35,0),""),"")</f>
        <v/>
      </c>
      <c r="CC36" s="160">
        <f>IF($C36=$C$61,IF(LEN($B36)&gt;0,IF('Koreksi (p)'!AX35&gt;0,'Koreksi (p)'!AX35,0),""),"")</f>
        <v>0</v>
      </c>
      <c r="CD36" s="161" t="str">
        <f>IF($C36=$C$60,IF(LEN($B36)&gt;0,IF('Koreksi (p)'!AY35&gt;0,'Koreksi (p)'!AY35,0),""),"")</f>
        <v/>
      </c>
      <c r="CE36" s="160">
        <f>IF($C36=$C$61,IF(LEN($B36)&gt;0,IF('Koreksi (p)'!AY35&gt;0,'Koreksi (p)'!AY35,0),""),"")</f>
        <v>0</v>
      </c>
      <c r="CF36" s="90">
        <f>IF(LEN(C36)&gt;0,'Koreksi (p)'!AZ35,"")</f>
        <v>7</v>
      </c>
      <c r="CG36" s="7">
        <f>'Koreksi (p)'!BA35</f>
        <v>70</v>
      </c>
      <c r="CH36" s="7">
        <f t="shared" si="0"/>
        <v>70</v>
      </c>
      <c r="CI36" s="4" t="str">
        <f t="shared" si="1"/>
        <v>V</v>
      </c>
      <c r="CJ36" s="98" t="str">
        <f t="shared" si="2"/>
        <v>-</v>
      </c>
    </row>
    <row r="37" spans="1:88" ht="11.25" customHeight="1">
      <c r="A37" s="97">
        <v>24</v>
      </c>
      <c r="B37" s="129" t="str">
        <f>IF('Koreksi (p)'!B36&lt;&gt;"",'Koreksi (p)'!B36,"")</f>
        <v>SILVIA AGUSTIN</v>
      </c>
      <c r="C37" s="105" t="str">
        <f>IF(LEN('Koreksi (p)'!C36)&gt;0,'Koreksi (p)'!C36,"")</f>
        <v>a</v>
      </c>
      <c r="D37" s="134">
        <f>IF($C37=$C$60,IF(LEN($B37)&gt;0,IF('Koreksi (p)'!L36&gt;0,'Koreksi (p)'!L36,0),""),"")</f>
        <v>1</v>
      </c>
      <c r="E37" s="131" t="str">
        <f>IF($C37=$C$61,IF(LEN($B37)&gt;0,IF('Koreksi (p)'!L36&gt;0,'Koreksi (p)'!L36,0),""),"")</f>
        <v/>
      </c>
      <c r="F37" s="134">
        <f>IF($C37=$C$60,IF(LEN($B37)&gt;0,IF('Koreksi (p)'!M36&gt;0,'Koreksi (p)'!M36,0),""),"")</f>
        <v>1</v>
      </c>
      <c r="G37" s="131" t="str">
        <f>IF($C37=$C$61,IF(LEN($B37)&gt;0,IF('Koreksi (p)'!M36&gt;0,'Koreksi (p)'!M36,0),""),"")</f>
        <v/>
      </c>
      <c r="H37" s="134">
        <f>IF($C37=$C$60,IF(LEN($B37)&gt;0,IF('Koreksi (p)'!N36
&gt;0,'Koreksi (p)'!N36,0),""),"")</f>
        <v>1</v>
      </c>
      <c r="I37" s="131" t="str">
        <f>IF($C37=$C$61,IF(LEN($B37)&gt;0,IF('Koreksi (p)'!N36
&gt;0,'Koreksi (p)'!N36,0),""),"")</f>
        <v/>
      </c>
      <c r="J37" s="134">
        <f>IF($C37=$C$60,IF(LEN($B37)&gt;0,IF('Koreksi (p)'!O36&gt;0,'Koreksi (p)'!O36,0),""),"")</f>
        <v>1</v>
      </c>
      <c r="K37" s="160" t="str">
        <f>IF($C37=$C$61,IF(LEN($B37)&gt;0,IF('Koreksi (p)'!O36&gt;0,'Koreksi (p)'!O36,0),""),"")</f>
        <v/>
      </c>
      <c r="L37" s="161">
        <f>IF($C37=$C$60,IF(LEN($B37)&gt;0,IF('Koreksi (p)'!P36&gt;0,'Koreksi (p)'!P36,0),""),"")</f>
        <v>0</v>
      </c>
      <c r="M37" s="160" t="str">
        <f>IF($C37=$C$61,IF(LEN($B37)&gt;0,IF('Koreksi (p)'!P36&gt;0,'Koreksi (p)'!P36,0),""),"")</f>
        <v/>
      </c>
      <c r="N37" s="161">
        <f>IF($C37=$C$60,IF(LEN($B37)&gt;0,IF('Koreksi (p)'!Q36&gt;0,'Koreksi (p)'!Q36,0),""),"")</f>
        <v>1</v>
      </c>
      <c r="O37" s="160" t="str">
        <f>IF($C37=$C$61,IF(LEN($B37)&gt;0,IF('Koreksi (p)'!Q36&gt;0,'Koreksi (p)'!Q36,0),""),"")</f>
        <v/>
      </c>
      <c r="P37" s="161">
        <f>IF($C37=$C$60,IF(LEN($B37)&gt;0,IF('Koreksi (p)'!R36&gt;0,'Koreksi (p)'!R36,0),""),"")</f>
        <v>1</v>
      </c>
      <c r="Q37" s="160" t="str">
        <f>IF($C37=$C$61,IF(LEN($B37)&gt;0,IF('Koreksi (p)'!R36&gt;0,'Koreksi (p)'!R36,0),""),"")</f>
        <v/>
      </c>
      <c r="R37" s="161">
        <f>IF($C37=$C$60,IF(LEN($B37)&gt;0,IF('Koreksi (p)'!S36&gt;0,'Koreksi (p)'!S36,0),""),"")</f>
        <v>1</v>
      </c>
      <c r="S37" s="160" t="str">
        <f>IF($C37=$C$61,IF(LEN($B37)&gt;0,IF('Koreksi (p)'!S36&gt;0,'Koreksi (p)'!S36,0),""),"")</f>
        <v/>
      </c>
      <c r="T37" s="161">
        <f>IF($C37=$C$60,IF(LEN($B37)&gt;0,IF('Koreksi (p)'!T36&gt;0,'Koreksi (p)'!T36,0),""),"")</f>
        <v>1</v>
      </c>
      <c r="U37" s="160" t="str">
        <f>IF($C37=$C$61,IF(LEN($B37)&gt;0,IF('Koreksi (p)'!T36&gt;0,'Koreksi (p)'!T36,0),""),"")</f>
        <v/>
      </c>
      <c r="V37" s="161">
        <f>IF($C37=$C$60,IF(LEN($B37)&gt;0,IF('Koreksi (p)'!U36&gt;0,'Koreksi (p)'!U36,0),""),"")</f>
        <v>1</v>
      </c>
      <c r="W37" s="160" t="str">
        <f>IF($C37=$C$61,IF(LEN($B37)&gt;0,IF('Koreksi (p)'!U36&gt;0,'Koreksi (p)'!U36,0),""),"")</f>
        <v/>
      </c>
      <c r="X37" s="161">
        <f>IF($C37=$C$60,IF(LEN($B37)&gt;0,IF('Koreksi (p)'!V36&gt;0,'Koreksi (p)'!V36,0),""),"")</f>
        <v>0</v>
      </c>
      <c r="Y37" s="160" t="str">
        <f>IF($C37=$C$61,IF(LEN($B37)&gt;0,IF('Koreksi (p)'!V36&gt;0,'Koreksi (p)'!V36,0),""),"")</f>
        <v/>
      </c>
      <c r="Z37" s="161">
        <f>IF($C37=$C$60,IF(LEN($B37)&gt;0,IF('Koreksi (p)'!W36&gt;0,'Koreksi (p)'!W36,0),""),"")</f>
        <v>0</v>
      </c>
      <c r="AA37" s="160" t="str">
        <f>IF($C37=$C$61,IF(LEN($B37)&gt;0,IF('Koreksi (p)'!W36&gt;0,'Koreksi (p)'!W36,0),""),"")</f>
        <v/>
      </c>
      <c r="AB37" s="161">
        <f>IF($C37=$C$60,IF(LEN($B37)&gt;0,IF('Koreksi (p)'!X36&gt;0,'Koreksi (p)'!X36,0),""),"")</f>
        <v>0</v>
      </c>
      <c r="AC37" s="160" t="str">
        <f>IF($C37=$C$61,IF(LEN($B37)&gt;0,IF('Koreksi (p)'!X36&gt;0,'Koreksi (p)'!X36,0),""),"")</f>
        <v/>
      </c>
      <c r="AD37" s="161">
        <f>IF($C37=$C$60,IF(LEN($B37)&gt;0,IF('Koreksi (p)'!Y36&gt;0,'Koreksi (p)'!Y36,0),""),"")</f>
        <v>0</v>
      </c>
      <c r="AE37" s="160" t="str">
        <f>IF($C37=$C$61,IF(LEN($B37)&gt;0,IF('Koreksi (p)'!Y36&gt;0,'Koreksi (p)'!Y36,0),""),"")</f>
        <v/>
      </c>
      <c r="AF37" s="161">
        <f>IF($C37=$C$60,IF(LEN($B37)&gt;0,IF('Koreksi (p)'!Z36&gt;0,'Koreksi (p)'!Z36,0),""),"")</f>
        <v>0</v>
      </c>
      <c r="AG37" s="160" t="str">
        <f>IF($C37=$C$61,IF(LEN($B37)&gt;0,IF('Koreksi (p)'!Z36&gt;0,'Koreksi (p)'!Z36,0),""),"")</f>
        <v/>
      </c>
      <c r="AH37" s="161">
        <f>IF($C37=$C$60,IF(LEN($B37)&gt;0,IF('Koreksi (p)'!AA36&gt;0,'Koreksi (p)'!AA36,0),""),"")</f>
        <v>0</v>
      </c>
      <c r="AI37" s="160" t="str">
        <f>IF($C37=$C$61,IF(LEN($B37)&gt;0,IF('Koreksi (p)'!AA36&gt;0,'Koreksi (p)'!AA36,0),""),"")</f>
        <v/>
      </c>
      <c r="AJ37" s="161">
        <f>IF($C37=$C$60,IF(LEN($B37)&gt;0,IF('Koreksi (p)'!AB36&gt;0,'Koreksi (p)'!AB36,0),""),"")</f>
        <v>0</v>
      </c>
      <c r="AK37" s="160" t="str">
        <f>IF($C37=$C$61,IF(LEN($B37)&gt;0,IF('Koreksi (p)'!AB36&gt;0,'Koreksi (p)'!AB36,0),""),"")</f>
        <v/>
      </c>
      <c r="AL37" s="161">
        <f>IF($C37=$C$60,IF(LEN($B37)&gt;0,IF('Koreksi (p)'!AC36&gt;0,'Koreksi (p)'!AC36,0),""),"")</f>
        <v>0</v>
      </c>
      <c r="AM37" s="160" t="str">
        <f>IF($C37=$C$61,IF(LEN($B37)&gt;0,IF('Koreksi (p)'!AC36&gt;0,'Koreksi (p)'!AC36,0),""),"")</f>
        <v/>
      </c>
      <c r="AN37" s="161">
        <f>IF($C37=$C$60,IF(LEN($B37)&gt;0,IF('Koreksi (p)'!AD36&gt;0,'Koreksi (p)'!AD36,0),""),"")</f>
        <v>0</v>
      </c>
      <c r="AO37" s="160" t="str">
        <f>IF($C37=$C$61,IF(LEN($B37)&gt;0,IF('Koreksi (p)'!AD36&gt;0,'Koreksi (p)'!AD36,0),""),"")</f>
        <v/>
      </c>
      <c r="AP37" s="161">
        <f>IF($C37=$C$60,IF(LEN($B37)&gt;0,IF('Koreksi (p)'!AE36&gt;0,'Koreksi (p)'!AE36,0),""),"")</f>
        <v>0</v>
      </c>
      <c r="AQ37" s="160" t="str">
        <f>IF($C37=$C$61,IF(LEN($B37)&gt;0,IF('Koreksi (p)'!AE36&gt;0,'Koreksi (p)'!AE36,0),""),"")</f>
        <v/>
      </c>
      <c r="AR37" s="161">
        <f>IF($C37=$C$60,IF(LEN($B37)&gt;0,IF('Koreksi (p)'!AF36&gt;0,'Koreksi (p)'!AF36,0),""),"")</f>
        <v>0</v>
      </c>
      <c r="AS37" s="160" t="str">
        <f>IF($C37=$C$61,IF(LEN($B37)&gt;0,IF('Koreksi (p)'!AF36&gt;0,'Koreksi (p)'!AF36,0),""),"")</f>
        <v/>
      </c>
      <c r="AT37" s="161">
        <f>IF($C37=$C$60,IF(LEN($B37)&gt;0,IF('Koreksi (p)'!AG36&gt;0,'Koreksi (p)'!AG36,0),""),"")</f>
        <v>0</v>
      </c>
      <c r="AU37" s="160" t="str">
        <f>IF($C37=$C$61,IF(LEN($B37)&gt;0,IF('Koreksi (p)'!AG36&gt;0,'Koreksi (p)'!AG36,0),""),"")</f>
        <v/>
      </c>
      <c r="AV37" s="161">
        <f>IF($C37=$C$60,IF(LEN($B37)&gt;0,IF('Koreksi (p)'!AH36&gt;0,'Koreksi (p)'!AH36,0),""),"")</f>
        <v>0</v>
      </c>
      <c r="AW37" s="160" t="str">
        <f>IF($C37=$C$61,IF(LEN($B37)&gt;0,IF('Koreksi (p)'!AH36&gt;0,'Koreksi (p)'!AH36,0),""),"")</f>
        <v/>
      </c>
      <c r="AX37" s="161">
        <f>IF($C37=$C$60,IF(LEN($B37)&gt;0,IF('Koreksi (p)'!AI36&gt;0,'Koreksi (p)'!AI36,0),""),"")</f>
        <v>0</v>
      </c>
      <c r="AY37" s="160" t="str">
        <f>IF($C37=$C$61,IF(LEN($B37)&gt;0,IF('Koreksi (p)'!AI36&gt;0,'Koreksi (p)'!AI36,0),""),"")</f>
        <v/>
      </c>
      <c r="AZ37" s="161">
        <f>IF($C37=$C$60,IF(LEN($B37)&gt;0,IF('Koreksi (p)'!AJ36&gt;0,'Koreksi (p)'!AJ36,0),""),"")</f>
        <v>0</v>
      </c>
      <c r="BA37" s="160" t="str">
        <f>IF($C37=$C$61,IF(LEN($B37)&gt;0,IF('Koreksi (p)'!AJ36&gt;0,'Koreksi (p)'!AJ36,0),""),"")</f>
        <v/>
      </c>
      <c r="BB37" s="161">
        <f>IF($C37=$C$60,IF(LEN($B37)&gt;0,IF('Koreksi (p)'!AK36&gt;0,'Koreksi (p)'!AK36,0),""),"")</f>
        <v>0</v>
      </c>
      <c r="BC37" s="160" t="str">
        <f>IF($C37=$C$61,IF(LEN($B37)&gt;0,IF('Koreksi (p)'!AK36&gt;0,'Koreksi (p)'!AK36,0),""),"")</f>
        <v/>
      </c>
      <c r="BD37" s="161">
        <f>IF($C37=$C$60,IF(LEN($B37)&gt;0,IF('Koreksi (p)'!AL36&gt;0,'Koreksi (p)'!AL36,0),""),"")</f>
        <v>0</v>
      </c>
      <c r="BE37" s="160" t="str">
        <f>IF($C37=$C$61,IF(LEN($B37)&gt;0,IF('Koreksi (p)'!AL36&gt;0,'Koreksi (p)'!AL36,0),""),"")</f>
        <v/>
      </c>
      <c r="BF37" s="161">
        <f>IF($C37=$C$60,IF(LEN($B37)&gt;0,IF('Koreksi (p)'!AM36&gt;0,'Koreksi (p)'!AM36,0),""),"")</f>
        <v>0</v>
      </c>
      <c r="BG37" s="160" t="str">
        <f>IF($C37=$C$61,IF(LEN($B37)&gt;0,IF('Koreksi (p)'!AM36&gt;0,'Koreksi (p)'!AM36,0),""),"")</f>
        <v/>
      </c>
      <c r="BH37" s="161">
        <f>IF($C37=$C$60,IF(LEN($B37)&gt;0,IF('Koreksi (p)'!AN36&gt;0,'Koreksi (p)'!AN36,0),""),"")</f>
        <v>0</v>
      </c>
      <c r="BI37" s="160" t="str">
        <f>IF($C37=$C$61,IF(LEN($B37)&gt;0,IF('Koreksi (p)'!AN36&gt;0,'Koreksi (p)'!AN36,0),""),"")</f>
        <v/>
      </c>
      <c r="BJ37" s="161">
        <f>IF($C37=$C$60,IF(LEN($B37)&gt;0,IF('Koreksi (p)'!AO36&gt;0,'Koreksi (p)'!AO36,0),""),"")</f>
        <v>0</v>
      </c>
      <c r="BK37" s="160" t="str">
        <f>IF($C37=$C$61,IF(LEN($B37)&gt;0,IF('Koreksi (p)'!AO36&gt;0,'Koreksi (p)'!AO36,0),""),"")</f>
        <v/>
      </c>
      <c r="BL37" s="161">
        <f>IF($C37=$C$60,IF(LEN($B37)&gt;0,IF('Koreksi (p)'!AP36&gt;0,'Koreksi (p)'!AP36,0),""),"")</f>
        <v>0</v>
      </c>
      <c r="BM37" s="160" t="str">
        <f>IF($C37=$C$61,IF(LEN($B37)&gt;0,IF('Koreksi (p)'!AP36&gt;0,'Koreksi (p)'!AP36,0),""),"")</f>
        <v/>
      </c>
      <c r="BN37" s="161">
        <f>IF($C37=$C$60,IF(LEN($B37)&gt;0,IF('Koreksi (p)'!AQ36&gt;0,'Koreksi (p)'!AQ36,0),""),"")</f>
        <v>0</v>
      </c>
      <c r="BO37" s="160" t="str">
        <f>IF($C37=$C$61,IF(LEN($B37)&gt;0,IF('Koreksi (p)'!AQ36&gt;0,'Koreksi (p)'!AQ36,0),""),"")</f>
        <v/>
      </c>
      <c r="BP37" s="161">
        <f>IF($C37=$C$60,IF(LEN($B37)&gt;0,IF('Koreksi (p)'!AR36&gt;0,'Koreksi (p)'!AR36,0),""),"")</f>
        <v>0</v>
      </c>
      <c r="BQ37" s="160" t="str">
        <f>IF($C37=$C$61,IF(LEN($B37)&gt;0,IF('Koreksi (p)'!AR36&gt;0,'Koreksi (p)'!AR36,0),""),"")</f>
        <v/>
      </c>
      <c r="BR37" s="161">
        <f>IF($C37=$C$60,IF(LEN($B37)&gt;0,IF('Koreksi (p)'!AS36&gt;0,'Koreksi (p)'!AS36,0),""),"")</f>
        <v>0</v>
      </c>
      <c r="BS37" s="160" t="str">
        <f>IF($C37=$C$61,IF(LEN($B37)&gt;0,IF('Koreksi (p)'!AS36&gt;0,'Koreksi (p)'!AS36,0),""),"")</f>
        <v/>
      </c>
      <c r="BT37" s="161">
        <f>IF($C37=$C$60,IF(LEN($B37)&gt;0,IF('Koreksi (p)'!AT36&gt;0,'Koreksi (p)'!AT36,0),""),"")</f>
        <v>0</v>
      </c>
      <c r="BU37" s="160" t="str">
        <f>IF($C37=$C$61,IF(LEN($B37)&gt;0,IF('Koreksi (p)'!AT36&gt;0,'Koreksi (p)'!AT36,0),""),"")</f>
        <v/>
      </c>
      <c r="BV37" s="161">
        <f>IF($C37=$C$60,IF(LEN($B37)&gt;0,IF('Koreksi (p)'!AU36&gt;0,'Koreksi (p)'!AU36,0),""),"")</f>
        <v>0</v>
      </c>
      <c r="BW37" s="160" t="str">
        <f>IF($C37=$C$61,IF(LEN($B37)&gt;0,IF('Koreksi (p)'!AU36&gt;0,'Koreksi (p)'!AU36,0),""),"")</f>
        <v/>
      </c>
      <c r="BX37" s="161">
        <f>IF($C37=$C$60,IF(LEN($B37)&gt;0,IF('Koreksi (p)'!AV36&gt;0,'Koreksi (p)'!AV36,0),""),"")</f>
        <v>0</v>
      </c>
      <c r="BY37" s="160" t="str">
        <f>IF($C37=$C$61,IF(LEN($B37)&gt;0,IF('Koreksi (p)'!AV36&gt;0,'Koreksi (p)'!AV36,0),""),"")</f>
        <v/>
      </c>
      <c r="BZ37" s="161">
        <f>IF($C37=$C$60,IF(LEN($B37)&gt;0,IF('Koreksi (p)'!AW36&gt;0,'Koreksi (p)'!AW36,0),""),"")</f>
        <v>0</v>
      </c>
      <c r="CA37" s="160" t="str">
        <f>IF($C37=$C$61,IF(LEN($B37)&gt;0,IF('Koreksi (p)'!AW36&gt;0,'Koreksi (p)'!AW36,0),""),"")</f>
        <v/>
      </c>
      <c r="CB37" s="161">
        <f>IF($C37=$C$60,IF(LEN($B37)&gt;0,IF('Koreksi (p)'!AX36&gt;0,'Koreksi (p)'!AX36,0),""),"")</f>
        <v>0</v>
      </c>
      <c r="CC37" s="160" t="str">
        <f>IF($C37=$C$61,IF(LEN($B37)&gt;0,IF('Koreksi (p)'!AX36&gt;0,'Koreksi (p)'!AX36,0),""),"")</f>
        <v/>
      </c>
      <c r="CD37" s="161">
        <f>IF($C37=$C$60,IF(LEN($B37)&gt;0,IF('Koreksi (p)'!AY36&gt;0,'Koreksi (p)'!AY36,0),""),"")</f>
        <v>0</v>
      </c>
      <c r="CE37" s="160" t="str">
        <f>IF($C37=$C$61,IF(LEN($B37)&gt;0,IF('Koreksi (p)'!AY36&gt;0,'Koreksi (p)'!AY36,0),""),"")</f>
        <v/>
      </c>
      <c r="CF37" s="90">
        <f>IF(LEN(C37)&gt;0,'Koreksi (p)'!AZ36,"")</f>
        <v>9</v>
      </c>
      <c r="CG37" s="7">
        <f>'Koreksi (p)'!BA36</f>
        <v>90</v>
      </c>
      <c r="CH37" s="7">
        <f t="shared" si="0"/>
        <v>90</v>
      </c>
      <c r="CI37" s="4" t="str">
        <f t="shared" si="1"/>
        <v>V</v>
      </c>
      <c r="CJ37" s="98" t="str">
        <f t="shared" si="2"/>
        <v>-</v>
      </c>
    </row>
    <row r="38" spans="1:88" ht="11.25" customHeight="1" thickBot="1">
      <c r="A38" s="99">
        <v>25</v>
      </c>
      <c r="B38" s="130" t="str">
        <f>IF('Koreksi (p)'!B37&lt;&gt;"",'Koreksi (p)'!B37,"")</f>
        <v>SITI ASIYAH</v>
      </c>
      <c r="C38" s="106" t="str">
        <f>IF(LEN('Koreksi (p)'!C37)&gt;0,'Koreksi (p)'!C37,"")</f>
        <v>b</v>
      </c>
      <c r="D38" s="135" t="str">
        <f>IF($C38=$C$60,IF(LEN($B38)&gt;0,IF('Koreksi (p)'!L37&gt;0,'Koreksi (p)'!L37,0),""),"")</f>
        <v/>
      </c>
      <c r="E38" s="132">
        <f>IF($C38=$C$61,IF(LEN($B38)&gt;0,IF('Koreksi (p)'!L37&gt;0,'Koreksi (p)'!L37,0),""),"")</f>
        <v>1</v>
      </c>
      <c r="F38" s="135" t="str">
        <f>IF($C38=$C$60,IF(LEN($B38)&gt;0,IF('Koreksi (p)'!M37&gt;0,'Koreksi (p)'!M37,0),""),"")</f>
        <v/>
      </c>
      <c r="G38" s="132">
        <f>IF($C38=$C$61,IF(LEN($B38)&gt;0,IF('Koreksi (p)'!M37&gt;0,'Koreksi (p)'!M37,0),""),"")</f>
        <v>1</v>
      </c>
      <c r="H38" s="135" t="str">
        <f>IF($C38=$C$60,IF(LEN($B38)&gt;0,IF('Koreksi (p)'!N37
&gt;0,'Koreksi (p)'!N37,0),""),"")</f>
        <v/>
      </c>
      <c r="I38" s="132">
        <f>IF($C38=$C$61,IF(LEN($B38)&gt;0,IF('Koreksi (p)'!N37
&gt;0,'Koreksi (p)'!N37,0),""),"")</f>
        <v>0</v>
      </c>
      <c r="J38" s="135" t="str">
        <f>IF($C38=$C$60,IF(LEN($B38)&gt;0,IF('Koreksi (p)'!O37&gt;0,'Koreksi (p)'!O37,0),""),"")</f>
        <v/>
      </c>
      <c r="K38" s="162">
        <f>IF($C38=$C$61,IF(LEN($B38)&gt;0,IF('Koreksi (p)'!O37&gt;0,'Koreksi (p)'!O37,0),""),"")</f>
        <v>1</v>
      </c>
      <c r="L38" s="163" t="str">
        <f>IF($C38=$C$60,IF(LEN($B38)&gt;0,IF('Koreksi (p)'!P37&gt;0,'Koreksi (p)'!P37,0),""),"")</f>
        <v/>
      </c>
      <c r="M38" s="162">
        <f>IF($C38=$C$61,IF(LEN($B38)&gt;0,IF('Koreksi (p)'!P37&gt;0,'Koreksi (p)'!P37,0),""),"")</f>
        <v>0</v>
      </c>
      <c r="N38" s="163" t="str">
        <f>IF($C38=$C$60,IF(LEN($B38)&gt;0,IF('Koreksi (p)'!Q37&gt;0,'Koreksi (p)'!Q37,0),""),"")</f>
        <v/>
      </c>
      <c r="O38" s="162">
        <f>IF($C38=$C$61,IF(LEN($B38)&gt;0,IF('Koreksi (p)'!Q37&gt;0,'Koreksi (p)'!Q37,0),""),"")</f>
        <v>1</v>
      </c>
      <c r="P38" s="163" t="str">
        <f>IF($C38=$C$60,IF(LEN($B38)&gt;0,IF('Koreksi (p)'!R37&gt;0,'Koreksi (p)'!R37,0),""),"")</f>
        <v/>
      </c>
      <c r="Q38" s="162">
        <f>IF($C38=$C$61,IF(LEN($B38)&gt;0,IF('Koreksi (p)'!R37&gt;0,'Koreksi (p)'!R37,0),""),"")</f>
        <v>0</v>
      </c>
      <c r="R38" s="163" t="str">
        <f>IF($C38=$C$60,IF(LEN($B38)&gt;0,IF('Koreksi (p)'!S37&gt;0,'Koreksi (p)'!S37,0),""),"")</f>
        <v/>
      </c>
      <c r="S38" s="162">
        <f>IF($C38=$C$61,IF(LEN($B38)&gt;0,IF('Koreksi (p)'!S37&gt;0,'Koreksi (p)'!S37,0),""),"")</f>
        <v>0</v>
      </c>
      <c r="T38" s="163" t="str">
        <f>IF($C38=$C$60,IF(LEN($B38)&gt;0,IF('Koreksi (p)'!T37&gt;0,'Koreksi (p)'!T37,0),""),"")</f>
        <v/>
      </c>
      <c r="U38" s="162">
        <f>IF($C38=$C$61,IF(LEN($B38)&gt;0,IF('Koreksi (p)'!T37&gt;0,'Koreksi (p)'!T37,0),""),"")</f>
        <v>1</v>
      </c>
      <c r="V38" s="163" t="str">
        <f>IF($C38=$C$60,IF(LEN($B38)&gt;0,IF('Koreksi (p)'!U37&gt;0,'Koreksi (p)'!U37,0),""),"")</f>
        <v/>
      </c>
      <c r="W38" s="162">
        <f>IF($C38=$C$61,IF(LEN($B38)&gt;0,IF('Koreksi (p)'!U37&gt;0,'Koreksi (p)'!U37,0),""),"")</f>
        <v>0</v>
      </c>
      <c r="X38" s="163" t="str">
        <f>IF($C38=$C$60,IF(LEN($B38)&gt;0,IF('Koreksi (p)'!V37&gt;0,'Koreksi (p)'!V37,0),""),"")</f>
        <v/>
      </c>
      <c r="Y38" s="162">
        <f>IF($C38=$C$61,IF(LEN($B38)&gt;0,IF('Koreksi (p)'!V37&gt;0,'Koreksi (p)'!V37,0),""),"")</f>
        <v>0</v>
      </c>
      <c r="Z38" s="163" t="str">
        <f>IF($C38=$C$60,IF(LEN($B38)&gt;0,IF('Koreksi (p)'!W37&gt;0,'Koreksi (p)'!W37,0),""),"")</f>
        <v/>
      </c>
      <c r="AA38" s="162">
        <f>IF($C38=$C$61,IF(LEN($B38)&gt;0,IF('Koreksi (p)'!W37&gt;0,'Koreksi (p)'!W37,0),""),"")</f>
        <v>0</v>
      </c>
      <c r="AB38" s="163" t="str">
        <f>IF($C38=$C$60,IF(LEN($B38)&gt;0,IF('Koreksi (p)'!X37&gt;0,'Koreksi (p)'!X37,0),""),"")</f>
        <v/>
      </c>
      <c r="AC38" s="162">
        <f>IF($C38=$C$61,IF(LEN($B38)&gt;0,IF('Koreksi (p)'!X37&gt;0,'Koreksi (p)'!X37,0),""),"")</f>
        <v>0</v>
      </c>
      <c r="AD38" s="163" t="str">
        <f>IF($C38=$C$60,IF(LEN($B38)&gt;0,IF('Koreksi (p)'!Y37&gt;0,'Koreksi (p)'!Y37,0),""),"")</f>
        <v/>
      </c>
      <c r="AE38" s="162">
        <f>IF($C38=$C$61,IF(LEN($B38)&gt;0,IF('Koreksi (p)'!Y37&gt;0,'Koreksi (p)'!Y37,0),""),"")</f>
        <v>0</v>
      </c>
      <c r="AF38" s="163" t="str">
        <f>IF($C38=$C$60,IF(LEN($B38)&gt;0,IF('Koreksi (p)'!Z37&gt;0,'Koreksi (p)'!Z37,0),""),"")</f>
        <v/>
      </c>
      <c r="AG38" s="162">
        <f>IF($C38=$C$61,IF(LEN($B38)&gt;0,IF('Koreksi (p)'!Z37&gt;0,'Koreksi (p)'!Z37,0),""),"")</f>
        <v>0</v>
      </c>
      <c r="AH38" s="163" t="str">
        <f>IF($C38=$C$60,IF(LEN($B38)&gt;0,IF('Koreksi (p)'!AA37&gt;0,'Koreksi (p)'!AA37,0),""),"")</f>
        <v/>
      </c>
      <c r="AI38" s="162">
        <f>IF($C38=$C$61,IF(LEN($B38)&gt;0,IF('Koreksi (p)'!AA37&gt;0,'Koreksi (p)'!AA37,0),""),"")</f>
        <v>0</v>
      </c>
      <c r="AJ38" s="163" t="str">
        <f>IF($C38=$C$60,IF(LEN($B38)&gt;0,IF('Koreksi (p)'!AB37&gt;0,'Koreksi (p)'!AB37,0),""),"")</f>
        <v/>
      </c>
      <c r="AK38" s="162">
        <f>IF($C38=$C$61,IF(LEN($B38)&gt;0,IF('Koreksi (p)'!AB37&gt;0,'Koreksi (p)'!AB37,0),""),"")</f>
        <v>0</v>
      </c>
      <c r="AL38" s="163" t="str">
        <f>IF($C38=$C$60,IF(LEN($B38)&gt;0,IF('Koreksi (p)'!AC37&gt;0,'Koreksi (p)'!AC37,0),""),"")</f>
        <v/>
      </c>
      <c r="AM38" s="162">
        <f>IF($C38=$C$61,IF(LEN($B38)&gt;0,IF('Koreksi (p)'!AC37&gt;0,'Koreksi (p)'!AC37,0),""),"")</f>
        <v>0</v>
      </c>
      <c r="AN38" s="163" t="str">
        <f>IF($C38=$C$60,IF(LEN($B38)&gt;0,IF('Koreksi (p)'!AD37&gt;0,'Koreksi (p)'!AD37,0),""),"")</f>
        <v/>
      </c>
      <c r="AO38" s="162">
        <f>IF($C38=$C$61,IF(LEN($B38)&gt;0,IF('Koreksi (p)'!AD37&gt;0,'Koreksi (p)'!AD37,0),""),"")</f>
        <v>0</v>
      </c>
      <c r="AP38" s="163" t="str">
        <f>IF($C38=$C$60,IF(LEN($B38)&gt;0,IF('Koreksi (p)'!AE37&gt;0,'Koreksi (p)'!AE37,0),""),"")</f>
        <v/>
      </c>
      <c r="AQ38" s="162">
        <f>IF($C38=$C$61,IF(LEN($B38)&gt;0,IF('Koreksi (p)'!AE37&gt;0,'Koreksi (p)'!AE37,0),""),"")</f>
        <v>0</v>
      </c>
      <c r="AR38" s="163" t="str">
        <f>IF($C38=$C$60,IF(LEN($B38)&gt;0,IF('Koreksi (p)'!AF37&gt;0,'Koreksi (p)'!AF37,0),""),"")</f>
        <v/>
      </c>
      <c r="AS38" s="162">
        <f>IF($C38=$C$61,IF(LEN($B38)&gt;0,IF('Koreksi (p)'!AF37&gt;0,'Koreksi (p)'!AF37,0),""),"")</f>
        <v>0</v>
      </c>
      <c r="AT38" s="163" t="str">
        <f>IF($C38=$C$60,IF(LEN($B38)&gt;0,IF('Koreksi (p)'!AG37&gt;0,'Koreksi (p)'!AG37,0),""),"")</f>
        <v/>
      </c>
      <c r="AU38" s="162">
        <f>IF($C38=$C$61,IF(LEN($B38)&gt;0,IF('Koreksi (p)'!AG37&gt;0,'Koreksi (p)'!AG37,0),""),"")</f>
        <v>0</v>
      </c>
      <c r="AV38" s="163" t="str">
        <f>IF($C38=$C$60,IF(LEN($B38)&gt;0,IF('Koreksi (p)'!AH37&gt;0,'Koreksi (p)'!AH37,0),""),"")</f>
        <v/>
      </c>
      <c r="AW38" s="162">
        <f>IF($C38=$C$61,IF(LEN($B38)&gt;0,IF('Koreksi (p)'!AH37&gt;0,'Koreksi (p)'!AH37,0),""),"")</f>
        <v>0</v>
      </c>
      <c r="AX38" s="163" t="str">
        <f>IF($C38=$C$60,IF(LEN($B38)&gt;0,IF('Koreksi (p)'!AI37&gt;0,'Koreksi (p)'!AI37,0),""),"")</f>
        <v/>
      </c>
      <c r="AY38" s="162">
        <f>IF($C38=$C$61,IF(LEN($B38)&gt;0,IF('Koreksi (p)'!AI37&gt;0,'Koreksi (p)'!AI37,0),""),"")</f>
        <v>0</v>
      </c>
      <c r="AZ38" s="163" t="str">
        <f>IF($C38=$C$60,IF(LEN($B38)&gt;0,IF('Koreksi (p)'!AJ37&gt;0,'Koreksi (p)'!AJ37,0),""),"")</f>
        <v/>
      </c>
      <c r="BA38" s="162">
        <f>IF($C38=$C$61,IF(LEN($B38)&gt;0,IF('Koreksi (p)'!AJ37&gt;0,'Koreksi (p)'!AJ37,0),""),"")</f>
        <v>0</v>
      </c>
      <c r="BB38" s="163" t="str">
        <f>IF($C38=$C$60,IF(LEN($B38)&gt;0,IF('Koreksi (p)'!AK37&gt;0,'Koreksi (p)'!AK37,0),""),"")</f>
        <v/>
      </c>
      <c r="BC38" s="162">
        <f>IF($C38=$C$61,IF(LEN($B38)&gt;0,IF('Koreksi (p)'!AK37&gt;0,'Koreksi (p)'!AK37,0),""),"")</f>
        <v>0</v>
      </c>
      <c r="BD38" s="163" t="str">
        <f>IF($C38=$C$60,IF(LEN($B38)&gt;0,IF('Koreksi (p)'!AL37&gt;0,'Koreksi (p)'!AL37,0),""),"")</f>
        <v/>
      </c>
      <c r="BE38" s="162">
        <f>IF($C38=$C$61,IF(LEN($B38)&gt;0,IF('Koreksi (p)'!AL37&gt;0,'Koreksi (p)'!AL37,0),""),"")</f>
        <v>0</v>
      </c>
      <c r="BF38" s="163" t="str">
        <f>IF($C38=$C$60,IF(LEN($B38)&gt;0,IF('Koreksi (p)'!AM37&gt;0,'Koreksi (p)'!AM37,0),""),"")</f>
        <v/>
      </c>
      <c r="BG38" s="162">
        <f>IF($C38=$C$61,IF(LEN($B38)&gt;0,IF('Koreksi (p)'!AM37&gt;0,'Koreksi (p)'!AM37,0),""),"")</f>
        <v>0</v>
      </c>
      <c r="BH38" s="163" t="str">
        <f>IF($C38=$C$60,IF(LEN($B38)&gt;0,IF('Koreksi (p)'!AN37&gt;0,'Koreksi (p)'!AN37,0),""),"")</f>
        <v/>
      </c>
      <c r="BI38" s="162">
        <f>IF($C38=$C$61,IF(LEN($B38)&gt;0,IF('Koreksi (p)'!AN37&gt;0,'Koreksi (p)'!AN37,0),""),"")</f>
        <v>0</v>
      </c>
      <c r="BJ38" s="163" t="str">
        <f>IF($C38=$C$60,IF(LEN($B38)&gt;0,IF('Koreksi (p)'!AO37&gt;0,'Koreksi (p)'!AO37,0),""),"")</f>
        <v/>
      </c>
      <c r="BK38" s="162">
        <f>IF($C38=$C$61,IF(LEN($B38)&gt;0,IF('Koreksi (p)'!AO37&gt;0,'Koreksi (p)'!AO37,0),""),"")</f>
        <v>0</v>
      </c>
      <c r="BL38" s="163" t="str">
        <f>IF($C38=$C$60,IF(LEN($B38)&gt;0,IF('Koreksi (p)'!AP37&gt;0,'Koreksi (p)'!AP37,0),""),"")</f>
        <v/>
      </c>
      <c r="BM38" s="162">
        <f>IF($C38=$C$61,IF(LEN($B38)&gt;0,IF('Koreksi (p)'!AP37&gt;0,'Koreksi (p)'!AP37,0),""),"")</f>
        <v>0</v>
      </c>
      <c r="BN38" s="163" t="str">
        <f>IF($C38=$C$60,IF(LEN($B38)&gt;0,IF('Koreksi (p)'!AQ37&gt;0,'Koreksi (p)'!AQ37,0),""),"")</f>
        <v/>
      </c>
      <c r="BO38" s="162">
        <f>IF($C38=$C$61,IF(LEN($B38)&gt;0,IF('Koreksi (p)'!AQ37&gt;0,'Koreksi (p)'!AQ37,0),""),"")</f>
        <v>0</v>
      </c>
      <c r="BP38" s="163" t="str">
        <f>IF($C38=$C$60,IF(LEN($B38)&gt;0,IF('Koreksi (p)'!AR37&gt;0,'Koreksi (p)'!AR37,0),""),"")</f>
        <v/>
      </c>
      <c r="BQ38" s="162">
        <f>IF($C38=$C$61,IF(LEN($B38)&gt;0,IF('Koreksi (p)'!AR37&gt;0,'Koreksi (p)'!AR37,0),""),"")</f>
        <v>0</v>
      </c>
      <c r="BR38" s="163" t="str">
        <f>IF($C38=$C$60,IF(LEN($B38)&gt;0,IF('Koreksi (p)'!AS37&gt;0,'Koreksi (p)'!AS37,0),""),"")</f>
        <v/>
      </c>
      <c r="BS38" s="162">
        <f>IF($C38=$C$61,IF(LEN($B38)&gt;0,IF('Koreksi (p)'!AS37&gt;0,'Koreksi (p)'!AS37,0),""),"")</f>
        <v>0</v>
      </c>
      <c r="BT38" s="163" t="str">
        <f>IF($C38=$C$60,IF(LEN($B38)&gt;0,IF('Koreksi (p)'!AT37&gt;0,'Koreksi (p)'!AT37,0),""),"")</f>
        <v/>
      </c>
      <c r="BU38" s="162">
        <f>IF($C38=$C$61,IF(LEN($B38)&gt;0,IF('Koreksi (p)'!AT37&gt;0,'Koreksi (p)'!AT37,0),""),"")</f>
        <v>0</v>
      </c>
      <c r="BV38" s="163" t="str">
        <f>IF($C38=$C$60,IF(LEN($B38)&gt;0,IF('Koreksi (p)'!AU37&gt;0,'Koreksi (p)'!AU37,0),""),"")</f>
        <v/>
      </c>
      <c r="BW38" s="162">
        <f>IF($C38=$C$61,IF(LEN($B38)&gt;0,IF('Koreksi (p)'!AU37&gt;0,'Koreksi (p)'!AU37,0),""),"")</f>
        <v>0</v>
      </c>
      <c r="BX38" s="163" t="str">
        <f>IF($C38=$C$60,IF(LEN($B38)&gt;0,IF('Koreksi (p)'!AV37&gt;0,'Koreksi (p)'!AV37,0),""),"")</f>
        <v/>
      </c>
      <c r="BY38" s="162">
        <f>IF($C38=$C$61,IF(LEN($B38)&gt;0,IF('Koreksi (p)'!AV37&gt;0,'Koreksi (p)'!AV37,0),""),"")</f>
        <v>0</v>
      </c>
      <c r="BZ38" s="163" t="str">
        <f>IF($C38=$C$60,IF(LEN($B38)&gt;0,IF('Koreksi (p)'!AW37&gt;0,'Koreksi (p)'!AW37,0),""),"")</f>
        <v/>
      </c>
      <c r="CA38" s="162">
        <f>IF($C38=$C$61,IF(LEN($B38)&gt;0,IF('Koreksi (p)'!AW37&gt;0,'Koreksi (p)'!AW37,0),""),"")</f>
        <v>0</v>
      </c>
      <c r="CB38" s="163" t="str">
        <f>IF($C38=$C$60,IF(LEN($B38)&gt;0,IF('Koreksi (p)'!AX37&gt;0,'Koreksi (p)'!AX37,0),""),"")</f>
        <v/>
      </c>
      <c r="CC38" s="162">
        <f>IF($C38=$C$61,IF(LEN($B38)&gt;0,IF('Koreksi (p)'!AX37&gt;0,'Koreksi (p)'!AX37,0),""),"")</f>
        <v>0</v>
      </c>
      <c r="CD38" s="163" t="str">
        <f>IF($C38=$C$60,IF(LEN($B38)&gt;0,IF('Koreksi (p)'!AY37&gt;0,'Koreksi (p)'!AY37,0),""),"")</f>
        <v/>
      </c>
      <c r="CE38" s="162">
        <f>IF($C38=$C$61,IF(LEN($B38)&gt;0,IF('Koreksi (p)'!AY37&gt;0,'Koreksi (p)'!AY37,0),""),"")</f>
        <v>0</v>
      </c>
      <c r="CF38" s="103">
        <f>IF(LEN(C38)&gt;0,'Koreksi (p)'!AZ37,"")</f>
        <v>5</v>
      </c>
      <c r="CG38" s="100">
        <f>'Koreksi (p)'!BA37</f>
        <v>50</v>
      </c>
      <c r="CH38" s="100">
        <f t="shared" si="0"/>
        <v>50</v>
      </c>
      <c r="CI38" s="95" t="str">
        <f t="shared" si="1"/>
        <v>-</v>
      </c>
      <c r="CJ38" s="96" t="str">
        <f t="shared" si="2"/>
        <v>X</v>
      </c>
    </row>
    <row r="39" spans="1:88" ht="11.25" customHeight="1">
      <c r="A39" s="101">
        <v>26</v>
      </c>
      <c r="B39" s="128" t="str">
        <f>IF('Koreksi (p)'!B38&lt;&gt;"",'Koreksi (p)'!B38,"")</f>
        <v>SYAIFUDIN</v>
      </c>
      <c r="C39" s="104" t="str">
        <f>IF(LEN('Koreksi (p)'!C38)&gt;0,'Koreksi (p)'!C38,"")</f>
        <v>b</v>
      </c>
      <c r="D39" s="136" t="str">
        <f>IF($C39=$C$60,IF(LEN($B39)&gt;0,IF('Koreksi (p)'!L38&gt;0,'Koreksi (p)'!L38,0),""),"")</f>
        <v/>
      </c>
      <c r="E39" s="133">
        <f>IF($C39=$C$61,IF(LEN($B39)&gt;0,IF('Koreksi (p)'!L38&gt;0,'Koreksi (p)'!L38,0),""),"")</f>
        <v>0</v>
      </c>
      <c r="F39" s="136" t="str">
        <f>IF($C39=$C$60,IF(LEN($B39)&gt;0,IF('Koreksi (p)'!M38&gt;0,'Koreksi (p)'!M38,0),""),"")</f>
        <v/>
      </c>
      <c r="G39" s="133">
        <f>IF($C39=$C$61,IF(LEN($B39)&gt;0,IF('Koreksi (p)'!M38&gt;0,'Koreksi (p)'!M38,0),""),"")</f>
        <v>1</v>
      </c>
      <c r="H39" s="136" t="str">
        <f>IF($C39=$C$60,IF(LEN($B39)&gt;0,IF('Koreksi (p)'!N38
&gt;0,'Koreksi (p)'!N38,0),""),"")</f>
        <v/>
      </c>
      <c r="I39" s="133">
        <f>IF($C39=$C$61,IF(LEN($B39)&gt;0,IF('Koreksi (p)'!N38
&gt;0,'Koreksi (p)'!N38,0),""),"")</f>
        <v>1</v>
      </c>
      <c r="J39" s="136" t="str">
        <f>IF($C39=$C$60,IF(LEN($B39)&gt;0,IF('Koreksi (p)'!O38&gt;0,'Koreksi (p)'!O38,0),""),"")</f>
        <v/>
      </c>
      <c r="K39" s="164">
        <f>IF($C39=$C$61,IF(LEN($B39)&gt;0,IF('Koreksi (p)'!O38&gt;0,'Koreksi (p)'!O38,0),""),"")</f>
        <v>1</v>
      </c>
      <c r="L39" s="165" t="str">
        <f>IF($C39=$C$60,IF(LEN($B39)&gt;0,IF('Koreksi (p)'!P38&gt;0,'Koreksi (p)'!P38,0),""),"")</f>
        <v/>
      </c>
      <c r="M39" s="164">
        <f>IF($C39=$C$61,IF(LEN($B39)&gt;0,IF('Koreksi (p)'!P38&gt;0,'Koreksi (p)'!P38,0),""),"")</f>
        <v>0</v>
      </c>
      <c r="N39" s="165" t="str">
        <f>IF($C39=$C$60,IF(LEN($B39)&gt;0,IF('Koreksi (p)'!Q38&gt;0,'Koreksi (p)'!Q38,0),""),"")</f>
        <v/>
      </c>
      <c r="O39" s="164">
        <f>IF($C39=$C$61,IF(LEN($B39)&gt;0,IF('Koreksi (p)'!Q38&gt;0,'Koreksi (p)'!Q38,0),""),"")</f>
        <v>1</v>
      </c>
      <c r="P39" s="165" t="str">
        <f>IF($C39=$C$60,IF(LEN($B39)&gt;0,IF('Koreksi (p)'!R38&gt;0,'Koreksi (p)'!R38,0),""),"")</f>
        <v/>
      </c>
      <c r="Q39" s="164">
        <f>IF($C39=$C$61,IF(LEN($B39)&gt;0,IF('Koreksi (p)'!R38&gt;0,'Koreksi (p)'!R38,0),""),"")</f>
        <v>1</v>
      </c>
      <c r="R39" s="165" t="str">
        <f>IF($C39=$C$60,IF(LEN($B39)&gt;0,IF('Koreksi (p)'!S38&gt;0,'Koreksi (p)'!S38,0),""),"")</f>
        <v/>
      </c>
      <c r="S39" s="164">
        <f>IF($C39=$C$61,IF(LEN($B39)&gt;0,IF('Koreksi (p)'!S38&gt;0,'Koreksi (p)'!S38,0),""),"")</f>
        <v>1</v>
      </c>
      <c r="T39" s="165" t="str">
        <f>IF($C39=$C$60,IF(LEN($B39)&gt;0,IF('Koreksi (p)'!T38&gt;0,'Koreksi (p)'!T38,0),""),"")</f>
        <v/>
      </c>
      <c r="U39" s="164">
        <f>IF($C39=$C$61,IF(LEN($B39)&gt;0,IF('Koreksi (p)'!T38&gt;0,'Koreksi (p)'!T38,0),""),"")</f>
        <v>1</v>
      </c>
      <c r="V39" s="165" t="str">
        <f>IF($C39=$C$60,IF(LEN($B39)&gt;0,IF('Koreksi (p)'!U38&gt;0,'Koreksi (p)'!U38,0),""),"")</f>
        <v/>
      </c>
      <c r="W39" s="164">
        <f>IF($C39=$C$61,IF(LEN($B39)&gt;0,IF('Koreksi (p)'!U38&gt;0,'Koreksi (p)'!U38,0),""),"")</f>
        <v>1</v>
      </c>
      <c r="X39" s="165" t="str">
        <f>IF($C39=$C$60,IF(LEN($B39)&gt;0,IF('Koreksi (p)'!V38&gt;0,'Koreksi (p)'!V38,0),""),"")</f>
        <v/>
      </c>
      <c r="Y39" s="164">
        <f>IF($C39=$C$61,IF(LEN($B39)&gt;0,IF('Koreksi (p)'!V38&gt;0,'Koreksi (p)'!V38,0),""),"")</f>
        <v>0</v>
      </c>
      <c r="Z39" s="165" t="str">
        <f>IF($C39=$C$60,IF(LEN($B39)&gt;0,IF('Koreksi (p)'!W38&gt;0,'Koreksi (p)'!W38,0),""),"")</f>
        <v/>
      </c>
      <c r="AA39" s="164">
        <f>IF($C39=$C$61,IF(LEN($B39)&gt;0,IF('Koreksi (p)'!W38&gt;0,'Koreksi (p)'!W38,0),""),"")</f>
        <v>0</v>
      </c>
      <c r="AB39" s="165" t="str">
        <f>IF($C39=$C$60,IF(LEN($B39)&gt;0,IF('Koreksi (p)'!X38&gt;0,'Koreksi (p)'!X38,0),""),"")</f>
        <v/>
      </c>
      <c r="AC39" s="164">
        <f>IF($C39=$C$61,IF(LEN($B39)&gt;0,IF('Koreksi (p)'!X38&gt;0,'Koreksi (p)'!X38,0),""),"")</f>
        <v>0</v>
      </c>
      <c r="AD39" s="165" t="str">
        <f>IF($C39=$C$60,IF(LEN($B39)&gt;0,IF('Koreksi (p)'!Y38&gt;0,'Koreksi (p)'!Y38,0),""),"")</f>
        <v/>
      </c>
      <c r="AE39" s="164">
        <f>IF($C39=$C$61,IF(LEN($B39)&gt;0,IF('Koreksi (p)'!Y38&gt;0,'Koreksi (p)'!Y38,0),""),"")</f>
        <v>0</v>
      </c>
      <c r="AF39" s="165" t="str">
        <f>IF($C39=$C$60,IF(LEN($B39)&gt;0,IF('Koreksi (p)'!Z38&gt;0,'Koreksi (p)'!Z38,0),""),"")</f>
        <v/>
      </c>
      <c r="AG39" s="164">
        <f>IF($C39=$C$61,IF(LEN($B39)&gt;0,IF('Koreksi (p)'!Z38&gt;0,'Koreksi (p)'!Z38,0),""),"")</f>
        <v>0</v>
      </c>
      <c r="AH39" s="165" t="str">
        <f>IF($C39=$C$60,IF(LEN($B39)&gt;0,IF('Koreksi (p)'!AA38&gt;0,'Koreksi (p)'!AA38,0),""),"")</f>
        <v/>
      </c>
      <c r="AI39" s="164">
        <f>IF($C39=$C$61,IF(LEN($B39)&gt;0,IF('Koreksi (p)'!AA38&gt;0,'Koreksi (p)'!AA38,0),""),"")</f>
        <v>0</v>
      </c>
      <c r="AJ39" s="165" t="str">
        <f>IF($C39=$C$60,IF(LEN($B39)&gt;0,IF('Koreksi (p)'!AB38&gt;0,'Koreksi (p)'!AB38,0),""),"")</f>
        <v/>
      </c>
      <c r="AK39" s="164">
        <f>IF($C39=$C$61,IF(LEN($B39)&gt;0,IF('Koreksi (p)'!AB38&gt;0,'Koreksi (p)'!AB38,0),""),"")</f>
        <v>0</v>
      </c>
      <c r="AL39" s="165" t="str">
        <f>IF($C39=$C$60,IF(LEN($B39)&gt;0,IF('Koreksi (p)'!AC38&gt;0,'Koreksi (p)'!AC38,0),""),"")</f>
        <v/>
      </c>
      <c r="AM39" s="164">
        <f>IF($C39=$C$61,IF(LEN($B39)&gt;0,IF('Koreksi (p)'!AC38&gt;0,'Koreksi (p)'!AC38,0),""),"")</f>
        <v>0</v>
      </c>
      <c r="AN39" s="165" t="str">
        <f>IF($C39=$C$60,IF(LEN($B39)&gt;0,IF('Koreksi (p)'!AD38&gt;0,'Koreksi (p)'!AD38,0),""),"")</f>
        <v/>
      </c>
      <c r="AO39" s="164">
        <f>IF($C39=$C$61,IF(LEN($B39)&gt;0,IF('Koreksi (p)'!AD38&gt;0,'Koreksi (p)'!AD38,0),""),"")</f>
        <v>0</v>
      </c>
      <c r="AP39" s="165" t="str">
        <f>IF($C39=$C$60,IF(LEN($B39)&gt;0,IF('Koreksi (p)'!AE38&gt;0,'Koreksi (p)'!AE38,0),""),"")</f>
        <v/>
      </c>
      <c r="AQ39" s="164">
        <f>IF($C39=$C$61,IF(LEN($B39)&gt;0,IF('Koreksi (p)'!AE38&gt;0,'Koreksi (p)'!AE38,0),""),"")</f>
        <v>0</v>
      </c>
      <c r="AR39" s="165" t="str">
        <f>IF($C39=$C$60,IF(LEN($B39)&gt;0,IF('Koreksi (p)'!AF38&gt;0,'Koreksi (p)'!AF38,0),""),"")</f>
        <v/>
      </c>
      <c r="AS39" s="164">
        <f>IF($C39=$C$61,IF(LEN($B39)&gt;0,IF('Koreksi (p)'!AF38&gt;0,'Koreksi (p)'!AF38,0),""),"")</f>
        <v>0</v>
      </c>
      <c r="AT39" s="165" t="str">
        <f>IF($C39=$C$60,IF(LEN($B39)&gt;0,IF('Koreksi (p)'!AG38&gt;0,'Koreksi (p)'!AG38,0),""),"")</f>
        <v/>
      </c>
      <c r="AU39" s="164">
        <f>IF($C39=$C$61,IF(LEN($B39)&gt;0,IF('Koreksi (p)'!AG38&gt;0,'Koreksi (p)'!AG38,0),""),"")</f>
        <v>0</v>
      </c>
      <c r="AV39" s="165" t="str">
        <f>IF($C39=$C$60,IF(LEN($B39)&gt;0,IF('Koreksi (p)'!AH38&gt;0,'Koreksi (p)'!AH38,0),""),"")</f>
        <v/>
      </c>
      <c r="AW39" s="164">
        <f>IF($C39=$C$61,IF(LEN($B39)&gt;0,IF('Koreksi (p)'!AH38&gt;0,'Koreksi (p)'!AH38,0),""),"")</f>
        <v>0</v>
      </c>
      <c r="AX39" s="165" t="str">
        <f>IF($C39=$C$60,IF(LEN($B39)&gt;0,IF('Koreksi (p)'!AI38&gt;0,'Koreksi (p)'!AI38,0),""),"")</f>
        <v/>
      </c>
      <c r="AY39" s="164">
        <f>IF($C39=$C$61,IF(LEN($B39)&gt;0,IF('Koreksi (p)'!AI38&gt;0,'Koreksi (p)'!AI38,0),""),"")</f>
        <v>0</v>
      </c>
      <c r="AZ39" s="165" t="str">
        <f>IF($C39=$C$60,IF(LEN($B39)&gt;0,IF('Koreksi (p)'!AJ38&gt;0,'Koreksi (p)'!AJ38,0),""),"")</f>
        <v/>
      </c>
      <c r="BA39" s="164">
        <f>IF($C39=$C$61,IF(LEN($B39)&gt;0,IF('Koreksi (p)'!AJ38&gt;0,'Koreksi (p)'!AJ38,0),""),"")</f>
        <v>0</v>
      </c>
      <c r="BB39" s="165" t="str">
        <f>IF($C39=$C$60,IF(LEN($B39)&gt;0,IF('Koreksi (p)'!AK38&gt;0,'Koreksi (p)'!AK38,0),""),"")</f>
        <v/>
      </c>
      <c r="BC39" s="164">
        <f>IF($C39=$C$61,IF(LEN($B39)&gt;0,IF('Koreksi (p)'!AK38&gt;0,'Koreksi (p)'!AK38,0),""),"")</f>
        <v>0</v>
      </c>
      <c r="BD39" s="165" t="str">
        <f>IF($C39=$C$60,IF(LEN($B39)&gt;0,IF('Koreksi (p)'!AL38&gt;0,'Koreksi (p)'!AL38,0),""),"")</f>
        <v/>
      </c>
      <c r="BE39" s="164">
        <f>IF($C39=$C$61,IF(LEN($B39)&gt;0,IF('Koreksi (p)'!AL38&gt;0,'Koreksi (p)'!AL38,0),""),"")</f>
        <v>0</v>
      </c>
      <c r="BF39" s="165" t="str">
        <f>IF($C39=$C$60,IF(LEN($B39)&gt;0,IF('Koreksi (p)'!AM38&gt;0,'Koreksi (p)'!AM38,0),""),"")</f>
        <v/>
      </c>
      <c r="BG39" s="164">
        <f>IF($C39=$C$61,IF(LEN($B39)&gt;0,IF('Koreksi (p)'!AM38&gt;0,'Koreksi (p)'!AM38,0),""),"")</f>
        <v>0</v>
      </c>
      <c r="BH39" s="165" t="str">
        <f>IF($C39=$C$60,IF(LEN($B39)&gt;0,IF('Koreksi (p)'!AN38&gt;0,'Koreksi (p)'!AN38,0),""),"")</f>
        <v/>
      </c>
      <c r="BI39" s="164">
        <f>IF($C39=$C$61,IF(LEN($B39)&gt;0,IF('Koreksi (p)'!AN38&gt;0,'Koreksi (p)'!AN38,0),""),"")</f>
        <v>0</v>
      </c>
      <c r="BJ39" s="165" t="str">
        <f>IF($C39=$C$60,IF(LEN($B39)&gt;0,IF('Koreksi (p)'!AO38&gt;0,'Koreksi (p)'!AO38,0),""),"")</f>
        <v/>
      </c>
      <c r="BK39" s="164">
        <f>IF($C39=$C$61,IF(LEN($B39)&gt;0,IF('Koreksi (p)'!AO38&gt;0,'Koreksi (p)'!AO38,0),""),"")</f>
        <v>0</v>
      </c>
      <c r="BL39" s="165" t="str">
        <f>IF($C39=$C$60,IF(LEN($B39)&gt;0,IF('Koreksi (p)'!AP38&gt;0,'Koreksi (p)'!AP38,0),""),"")</f>
        <v/>
      </c>
      <c r="BM39" s="164">
        <f>IF($C39=$C$61,IF(LEN($B39)&gt;0,IF('Koreksi (p)'!AP38&gt;0,'Koreksi (p)'!AP38,0),""),"")</f>
        <v>0</v>
      </c>
      <c r="BN39" s="165" t="str">
        <f>IF($C39=$C$60,IF(LEN($B39)&gt;0,IF('Koreksi (p)'!AQ38&gt;0,'Koreksi (p)'!AQ38,0),""),"")</f>
        <v/>
      </c>
      <c r="BO39" s="164">
        <f>IF($C39=$C$61,IF(LEN($B39)&gt;0,IF('Koreksi (p)'!AQ38&gt;0,'Koreksi (p)'!AQ38,0),""),"")</f>
        <v>0</v>
      </c>
      <c r="BP39" s="165" t="str">
        <f>IF($C39=$C$60,IF(LEN($B39)&gt;0,IF('Koreksi (p)'!AR38&gt;0,'Koreksi (p)'!AR38,0),""),"")</f>
        <v/>
      </c>
      <c r="BQ39" s="164">
        <f>IF($C39=$C$61,IF(LEN($B39)&gt;0,IF('Koreksi (p)'!AR38&gt;0,'Koreksi (p)'!AR38,0),""),"")</f>
        <v>0</v>
      </c>
      <c r="BR39" s="165" t="str">
        <f>IF($C39=$C$60,IF(LEN($B39)&gt;0,IF('Koreksi (p)'!AS38&gt;0,'Koreksi (p)'!AS38,0),""),"")</f>
        <v/>
      </c>
      <c r="BS39" s="164">
        <f>IF($C39=$C$61,IF(LEN($B39)&gt;0,IF('Koreksi (p)'!AS38&gt;0,'Koreksi (p)'!AS38,0),""),"")</f>
        <v>0</v>
      </c>
      <c r="BT39" s="165" t="str">
        <f>IF($C39=$C$60,IF(LEN($B39)&gt;0,IF('Koreksi (p)'!AT38&gt;0,'Koreksi (p)'!AT38,0),""),"")</f>
        <v/>
      </c>
      <c r="BU39" s="164">
        <f>IF($C39=$C$61,IF(LEN($B39)&gt;0,IF('Koreksi (p)'!AT38&gt;0,'Koreksi (p)'!AT38,0),""),"")</f>
        <v>0</v>
      </c>
      <c r="BV39" s="165" t="str">
        <f>IF($C39=$C$60,IF(LEN($B39)&gt;0,IF('Koreksi (p)'!AU38&gt;0,'Koreksi (p)'!AU38,0),""),"")</f>
        <v/>
      </c>
      <c r="BW39" s="164">
        <f>IF($C39=$C$61,IF(LEN($B39)&gt;0,IF('Koreksi (p)'!AU38&gt;0,'Koreksi (p)'!AU38,0),""),"")</f>
        <v>0</v>
      </c>
      <c r="BX39" s="165" t="str">
        <f>IF($C39=$C$60,IF(LEN($B39)&gt;0,IF('Koreksi (p)'!AV38&gt;0,'Koreksi (p)'!AV38,0),""),"")</f>
        <v/>
      </c>
      <c r="BY39" s="164">
        <f>IF($C39=$C$61,IF(LEN($B39)&gt;0,IF('Koreksi (p)'!AV38&gt;0,'Koreksi (p)'!AV38,0),""),"")</f>
        <v>0</v>
      </c>
      <c r="BZ39" s="165" t="str">
        <f>IF($C39=$C$60,IF(LEN($B39)&gt;0,IF('Koreksi (p)'!AW38&gt;0,'Koreksi (p)'!AW38,0),""),"")</f>
        <v/>
      </c>
      <c r="CA39" s="164">
        <f>IF($C39=$C$61,IF(LEN($B39)&gt;0,IF('Koreksi (p)'!AW38&gt;0,'Koreksi (p)'!AW38,0),""),"")</f>
        <v>0</v>
      </c>
      <c r="CB39" s="165" t="str">
        <f>IF($C39=$C$60,IF(LEN($B39)&gt;0,IF('Koreksi (p)'!AX38&gt;0,'Koreksi (p)'!AX38,0),""),"")</f>
        <v/>
      </c>
      <c r="CC39" s="164">
        <f>IF($C39=$C$61,IF(LEN($B39)&gt;0,IF('Koreksi (p)'!AX38&gt;0,'Koreksi (p)'!AX38,0),""),"")</f>
        <v>0</v>
      </c>
      <c r="CD39" s="165" t="str">
        <f>IF($C39=$C$60,IF(LEN($B39)&gt;0,IF('Koreksi (p)'!AY38&gt;0,'Koreksi (p)'!AY38,0),""),"")</f>
        <v/>
      </c>
      <c r="CE39" s="164">
        <f>IF($C39=$C$61,IF(LEN($B39)&gt;0,IF('Koreksi (p)'!AY38&gt;0,'Koreksi (p)'!AY38,0),""),"")</f>
        <v>0</v>
      </c>
      <c r="CF39" s="46">
        <f>IF(LEN(C39)&gt;0,'Koreksi (p)'!AZ38,"")</f>
        <v>8</v>
      </c>
      <c r="CG39" s="102">
        <f>'Koreksi (p)'!BA38</f>
        <v>80</v>
      </c>
      <c r="CH39" s="102">
        <f t="shared" si="0"/>
        <v>80</v>
      </c>
      <c r="CI39" s="93" t="str">
        <f t="shared" si="1"/>
        <v>V</v>
      </c>
      <c r="CJ39" s="94" t="str">
        <f t="shared" si="2"/>
        <v>-</v>
      </c>
    </row>
    <row r="40" spans="1:88" ht="11.25" customHeight="1">
      <c r="A40" s="97">
        <v>27</v>
      </c>
      <c r="B40" s="129" t="str">
        <f>IF('Koreksi (p)'!B39&lt;&gt;"",'Koreksi (p)'!B39,"")</f>
        <v>TRISNO NURHIYANSYAH</v>
      </c>
      <c r="C40" s="105" t="str">
        <f>IF(LEN('Koreksi (p)'!C39)&gt;0,'Koreksi (p)'!C39,"")</f>
        <v>a</v>
      </c>
      <c r="D40" s="134">
        <f>IF($C40=$C$60,IF(LEN($B40)&gt;0,IF('Koreksi (p)'!L39&gt;0,'Koreksi (p)'!L39,0),""),"")</f>
        <v>1</v>
      </c>
      <c r="E40" s="131" t="str">
        <f>IF($C40=$C$61,IF(LEN($B40)&gt;0,IF('Koreksi (p)'!L39&gt;0,'Koreksi (p)'!L39,0),""),"")</f>
        <v/>
      </c>
      <c r="F40" s="134">
        <f>IF($C40=$C$60,IF(LEN($B40)&gt;0,IF('Koreksi (p)'!M39&gt;0,'Koreksi (p)'!M39,0),""),"")</f>
        <v>1</v>
      </c>
      <c r="G40" s="131" t="str">
        <f>IF($C40=$C$61,IF(LEN($B40)&gt;0,IF('Koreksi (p)'!M39&gt;0,'Koreksi (p)'!M39,0),""),"")</f>
        <v/>
      </c>
      <c r="H40" s="134">
        <f>IF($C40=$C$60,IF(LEN($B40)&gt;0,IF('Koreksi (p)'!N39
&gt;0,'Koreksi (p)'!N39,0),""),"")</f>
        <v>1</v>
      </c>
      <c r="I40" s="131" t="str">
        <f>IF($C40=$C$61,IF(LEN($B40)&gt;0,IF('Koreksi (p)'!N39
&gt;0,'Koreksi (p)'!N39,0),""),"")</f>
        <v/>
      </c>
      <c r="J40" s="134">
        <f>IF($C40=$C$60,IF(LEN($B40)&gt;0,IF('Koreksi (p)'!O39&gt;0,'Koreksi (p)'!O39,0),""),"")</f>
        <v>0</v>
      </c>
      <c r="K40" s="160" t="str">
        <f>IF($C40=$C$61,IF(LEN($B40)&gt;0,IF('Koreksi (p)'!O39&gt;0,'Koreksi (p)'!O39,0),""),"")</f>
        <v/>
      </c>
      <c r="L40" s="161">
        <f>IF($C40=$C$60,IF(LEN($B40)&gt;0,IF('Koreksi (p)'!P39&gt;0,'Koreksi (p)'!P39,0),""),"")</f>
        <v>1</v>
      </c>
      <c r="M40" s="160" t="str">
        <f>IF($C40=$C$61,IF(LEN($B40)&gt;0,IF('Koreksi (p)'!P39&gt;0,'Koreksi (p)'!P39,0),""),"")</f>
        <v/>
      </c>
      <c r="N40" s="161">
        <f>IF($C40=$C$60,IF(LEN($B40)&gt;0,IF('Koreksi (p)'!Q39&gt;0,'Koreksi (p)'!Q39,0),""),"")</f>
        <v>1</v>
      </c>
      <c r="O40" s="160" t="str">
        <f>IF($C40=$C$61,IF(LEN($B40)&gt;0,IF('Koreksi (p)'!Q39&gt;0,'Koreksi (p)'!Q39,0),""),"")</f>
        <v/>
      </c>
      <c r="P40" s="161">
        <f>IF($C40=$C$60,IF(LEN($B40)&gt;0,IF('Koreksi (p)'!R39&gt;0,'Koreksi (p)'!R39,0),""),"")</f>
        <v>1</v>
      </c>
      <c r="Q40" s="160" t="str">
        <f>IF($C40=$C$61,IF(LEN($B40)&gt;0,IF('Koreksi (p)'!R39&gt;0,'Koreksi (p)'!R39,0),""),"")</f>
        <v/>
      </c>
      <c r="R40" s="161">
        <f>IF($C40=$C$60,IF(LEN($B40)&gt;0,IF('Koreksi (p)'!S39&gt;0,'Koreksi (p)'!S39,0),""),"")</f>
        <v>1</v>
      </c>
      <c r="S40" s="160" t="str">
        <f>IF($C40=$C$61,IF(LEN($B40)&gt;0,IF('Koreksi (p)'!S39&gt;0,'Koreksi (p)'!S39,0),""),"")</f>
        <v/>
      </c>
      <c r="T40" s="161">
        <f>IF($C40=$C$60,IF(LEN($B40)&gt;0,IF('Koreksi (p)'!T39&gt;0,'Koreksi (p)'!T39,0),""),"")</f>
        <v>0</v>
      </c>
      <c r="U40" s="160" t="str">
        <f>IF($C40=$C$61,IF(LEN($B40)&gt;0,IF('Koreksi (p)'!T39&gt;0,'Koreksi (p)'!T39,0),""),"")</f>
        <v/>
      </c>
      <c r="V40" s="161">
        <f>IF($C40=$C$60,IF(LEN($B40)&gt;0,IF('Koreksi (p)'!U39&gt;0,'Koreksi (p)'!U39,0),""),"")</f>
        <v>0</v>
      </c>
      <c r="W40" s="160" t="str">
        <f>IF($C40=$C$61,IF(LEN($B40)&gt;0,IF('Koreksi (p)'!U39&gt;0,'Koreksi (p)'!U39,0),""),"")</f>
        <v/>
      </c>
      <c r="X40" s="161">
        <f>IF($C40=$C$60,IF(LEN($B40)&gt;0,IF('Koreksi (p)'!V39&gt;0,'Koreksi (p)'!V39,0),""),"")</f>
        <v>0</v>
      </c>
      <c r="Y40" s="160" t="str">
        <f>IF($C40=$C$61,IF(LEN($B40)&gt;0,IF('Koreksi (p)'!V39&gt;0,'Koreksi (p)'!V39,0),""),"")</f>
        <v/>
      </c>
      <c r="Z40" s="161">
        <f>IF($C40=$C$60,IF(LEN($B40)&gt;0,IF('Koreksi (p)'!W39&gt;0,'Koreksi (p)'!W39,0),""),"")</f>
        <v>0</v>
      </c>
      <c r="AA40" s="160" t="str">
        <f>IF($C40=$C$61,IF(LEN($B40)&gt;0,IF('Koreksi (p)'!W39&gt;0,'Koreksi (p)'!W39,0),""),"")</f>
        <v/>
      </c>
      <c r="AB40" s="161">
        <f>IF($C40=$C$60,IF(LEN($B40)&gt;0,IF('Koreksi (p)'!X39&gt;0,'Koreksi (p)'!X39,0),""),"")</f>
        <v>0</v>
      </c>
      <c r="AC40" s="160" t="str">
        <f>IF($C40=$C$61,IF(LEN($B40)&gt;0,IF('Koreksi (p)'!X39&gt;0,'Koreksi (p)'!X39,0),""),"")</f>
        <v/>
      </c>
      <c r="AD40" s="161">
        <f>IF($C40=$C$60,IF(LEN($B40)&gt;0,IF('Koreksi (p)'!Y39&gt;0,'Koreksi (p)'!Y39,0),""),"")</f>
        <v>0</v>
      </c>
      <c r="AE40" s="160" t="str">
        <f>IF($C40=$C$61,IF(LEN($B40)&gt;0,IF('Koreksi (p)'!Y39&gt;0,'Koreksi (p)'!Y39,0),""),"")</f>
        <v/>
      </c>
      <c r="AF40" s="161">
        <f>IF($C40=$C$60,IF(LEN($B40)&gt;0,IF('Koreksi (p)'!Z39&gt;0,'Koreksi (p)'!Z39,0),""),"")</f>
        <v>0</v>
      </c>
      <c r="AG40" s="160" t="str">
        <f>IF($C40=$C$61,IF(LEN($B40)&gt;0,IF('Koreksi (p)'!Z39&gt;0,'Koreksi (p)'!Z39,0),""),"")</f>
        <v/>
      </c>
      <c r="AH40" s="161">
        <f>IF($C40=$C$60,IF(LEN($B40)&gt;0,IF('Koreksi (p)'!AA39&gt;0,'Koreksi (p)'!AA39,0),""),"")</f>
        <v>0</v>
      </c>
      <c r="AI40" s="160" t="str">
        <f>IF($C40=$C$61,IF(LEN($B40)&gt;0,IF('Koreksi (p)'!AA39&gt;0,'Koreksi (p)'!AA39,0),""),"")</f>
        <v/>
      </c>
      <c r="AJ40" s="161">
        <f>IF($C40=$C$60,IF(LEN($B40)&gt;0,IF('Koreksi (p)'!AB39&gt;0,'Koreksi (p)'!AB39,0),""),"")</f>
        <v>0</v>
      </c>
      <c r="AK40" s="160" t="str">
        <f>IF($C40=$C$61,IF(LEN($B40)&gt;0,IF('Koreksi (p)'!AB39&gt;0,'Koreksi (p)'!AB39,0),""),"")</f>
        <v/>
      </c>
      <c r="AL40" s="161">
        <f>IF($C40=$C$60,IF(LEN($B40)&gt;0,IF('Koreksi (p)'!AC39&gt;0,'Koreksi (p)'!AC39,0),""),"")</f>
        <v>0</v>
      </c>
      <c r="AM40" s="160" t="str">
        <f>IF($C40=$C$61,IF(LEN($B40)&gt;0,IF('Koreksi (p)'!AC39&gt;0,'Koreksi (p)'!AC39,0),""),"")</f>
        <v/>
      </c>
      <c r="AN40" s="161">
        <f>IF($C40=$C$60,IF(LEN($B40)&gt;0,IF('Koreksi (p)'!AD39&gt;0,'Koreksi (p)'!AD39,0),""),"")</f>
        <v>0</v>
      </c>
      <c r="AO40" s="160" t="str">
        <f>IF($C40=$C$61,IF(LEN($B40)&gt;0,IF('Koreksi (p)'!AD39&gt;0,'Koreksi (p)'!AD39,0),""),"")</f>
        <v/>
      </c>
      <c r="AP40" s="161">
        <f>IF($C40=$C$60,IF(LEN($B40)&gt;0,IF('Koreksi (p)'!AE39&gt;0,'Koreksi (p)'!AE39,0),""),"")</f>
        <v>0</v>
      </c>
      <c r="AQ40" s="160" t="str">
        <f>IF($C40=$C$61,IF(LEN($B40)&gt;0,IF('Koreksi (p)'!AE39&gt;0,'Koreksi (p)'!AE39,0),""),"")</f>
        <v/>
      </c>
      <c r="AR40" s="161">
        <f>IF($C40=$C$60,IF(LEN($B40)&gt;0,IF('Koreksi (p)'!AF39&gt;0,'Koreksi (p)'!AF39,0),""),"")</f>
        <v>0</v>
      </c>
      <c r="AS40" s="160" t="str">
        <f>IF($C40=$C$61,IF(LEN($B40)&gt;0,IF('Koreksi (p)'!AF39&gt;0,'Koreksi (p)'!AF39,0),""),"")</f>
        <v/>
      </c>
      <c r="AT40" s="161">
        <f>IF($C40=$C$60,IF(LEN($B40)&gt;0,IF('Koreksi (p)'!AG39&gt;0,'Koreksi (p)'!AG39,0),""),"")</f>
        <v>0</v>
      </c>
      <c r="AU40" s="160" t="str">
        <f>IF($C40=$C$61,IF(LEN($B40)&gt;0,IF('Koreksi (p)'!AG39&gt;0,'Koreksi (p)'!AG39,0),""),"")</f>
        <v/>
      </c>
      <c r="AV40" s="161">
        <f>IF($C40=$C$60,IF(LEN($B40)&gt;0,IF('Koreksi (p)'!AH39&gt;0,'Koreksi (p)'!AH39,0),""),"")</f>
        <v>0</v>
      </c>
      <c r="AW40" s="160" t="str">
        <f>IF($C40=$C$61,IF(LEN($B40)&gt;0,IF('Koreksi (p)'!AH39&gt;0,'Koreksi (p)'!AH39,0),""),"")</f>
        <v/>
      </c>
      <c r="AX40" s="161">
        <f>IF($C40=$C$60,IF(LEN($B40)&gt;0,IF('Koreksi (p)'!AI39&gt;0,'Koreksi (p)'!AI39,0),""),"")</f>
        <v>0</v>
      </c>
      <c r="AY40" s="160" t="str">
        <f>IF($C40=$C$61,IF(LEN($B40)&gt;0,IF('Koreksi (p)'!AI39&gt;0,'Koreksi (p)'!AI39,0),""),"")</f>
        <v/>
      </c>
      <c r="AZ40" s="161">
        <f>IF($C40=$C$60,IF(LEN($B40)&gt;0,IF('Koreksi (p)'!AJ39&gt;0,'Koreksi (p)'!AJ39,0),""),"")</f>
        <v>0</v>
      </c>
      <c r="BA40" s="160" t="str">
        <f>IF($C40=$C$61,IF(LEN($B40)&gt;0,IF('Koreksi (p)'!AJ39&gt;0,'Koreksi (p)'!AJ39,0),""),"")</f>
        <v/>
      </c>
      <c r="BB40" s="161">
        <f>IF($C40=$C$60,IF(LEN($B40)&gt;0,IF('Koreksi (p)'!AK39&gt;0,'Koreksi (p)'!AK39,0),""),"")</f>
        <v>0</v>
      </c>
      <c r="BC40" s="160" t="str">
        <f>IF($C40=$C$61,IF(LEN($B40)&gt;0,IF('Koreksi (p)'!AK39&gt;0,'Koreksi (p)'!AK39,0),""),"")</f>
        <v/>
      </c>
      <c r="BD40" s="161">
        <f>IF($C40=$C$60,IF(LEN($B40)&gt;0,IF('Koreksi (p)'!AL39&gt;0,'Koreksi (p)'!AL39,0),""),"")</f>
        <v>0</v>
      </c>
      <c r="BE40" s="160" t="str">
        <f>IF($C40=$C$61,IF(LEN($B40)&gt;0,IF('Koreksi (p)'!AL39&gt;0,'Koreksi (p)'!AL39,0),""),"")</f>
        <v/>
      </c>
      <c r="BF40" s="161">
        <f>IF($C40=$C$60,IF(LEN($B40)&gt;0,IF('Koreksi (p)'!AM39&gt;0,'Koreksi (p)'!AM39,0),""),"")</f>
        <v>0</v>
      </c>
      <c r="BG40" s="160" t="str">
        <f>IF($C40=$C$61,IF(LEN($B40)&gt;0,IF('Koreksi (p)'!AM39&gt;0,'Koreksi (p)'!AM39,0),""),"")</f>
        <v/>
      </c>
      <c r="BH40" s="161">
        <f>IF($C40=$C$60,IF(LEN($B40)&gt;0,IF('Koreksi (p)'!AN39&gt;0,'Koreksi (p)'!AN39,0),""),"")</f>
        <v>0</v>
      </c>
      <c r="BI40" s="160" t="str">
        <f>IF($C40=$C$61,IF(LEN($B40)&gt;0,IF('Koreksi (p)'!AN39&gt;0,'Koreksi (p)'!AN39,0),""),"")</f>
        <v/>
      </c>
      <c r="BJ40" s="161">
        <f>IF($C40=$C$60,IF(LEN($B40)&gt;0,IF('Koreksi (p)'!AO39&gt;0,'Koreksi (p)'!AO39,0),""),"")</f>
        <v>0</v>
      </c>
      <c r="BK40" s="160" t="str">
        <f>IF($C40=$C$61,IF(LEN($B40)&gt;0,IF('Koreksi (p)'!AO39&gt;0,'Koreksi (p)'!AO39,0),""),"")</f>
        <v/>
      </c>
      <c r="BL40" s="161">
        <f>IF($C40=$C$60,IF(LEN($B40)&gt;0,IF('Koreksi (p)'!AP39&gt;0,'Koreksi (p)'!AP39,0),""),"")</f>
        <v>0</v>
      </c>
      <c r="BM40" s="160" t="str">
        <f>IF($C40=$C$61,IF(LEN($B40)&gt;0,IF('Koreksi (p)'!AP39&gt;0,'Koreksi (p)'!AP39,0),""),"")</f>
        <v/>
      </c>
      <c r="BN40" s="161">
        <f>IF($C40=$C$60,IF(LEN($B40)&gt;0,IF('Koreksi (p)'!AQ39&gt;0,'Koreksi (p)'!AQ39,0),""),"")</f>
        <v>0</v>
      </c>
      <c r="BO40" s="160" t="str">
        <f>IF($C40=$C$61,IF(LEN($B40)&gt;0,IF('Koreksi (p)'!AQ39&gt;0,'Koreksi (p)'!AQ39,0),""),"")</f>
        <v/>
      </c>
      <c r="BP40" s="161">
        <f>IF($C40=$C$60,IF(LEN($B40)&gt;0,IF('Koreksi (p)'!AR39&gt;0,'Koreksi (p)'!AR39,0),""),"")</f>
        <v>0</v>
      </c>
      <c r="BQ40" s="160" t="str">
        <f>IF($C40=$C$61,IF(LEN($B40)&gt;0,IF('Koreksi (p)'!AR39&gt;0,'Koreksi (p)'!AR39,0),""),"")</f>
        <v/>
      </c>
      <c r="BR40" s="161">
        <f>IF($C40=$C$60,IF(LEN($B40)&gt;0,IF('Koreksi (p)'!AS39&gt;0,'Koreksi (p)'!AS39,0),""),"")</f>
        <v>0</v>
      </c>
      <c r="BS40" s="160" t="str">
        <f>IF($C40=$C$61,IF(LEN($B40)&gt;0,IF('Koreksi (p)'!AS39&gt;0,'Koreksi (p)'!AS39,0),""),"")</f>
        <v/>
      </c>
      <c r="BT40" s="161">
        <f>IF($C40=$C$60,IF(LEN($B40)&gt;0,IF('Koreksi (p)'!AT39&gt;0,'Koreksi (p)'!AT39,0),""),"")</f>
        <v>0</v>
      </c>
      <c r="BU40" s="160" t="str">
        <f>IF($C40=$C$61,IF(LEN($B40)&gt;0,IF('Koreksi (p)'!AT39&gt;0,'Koreksi (p)'!AT39,0),""),"")</f>
        <v/>
      </c>
      <c r="BV40" s="161">
        <f>IF($C40=$C$60,IF(LEN($B40)&gt;0,IF('Koreksi (p)'!AU39&gt;0,'Koreksi (p)'!AU39,0),""),"")</f>
        <v>0</v>
      </c>
      <c r="BW40" s="160" t="str">
        <f>IF($C40=$C$61,IF(LEN($B40)&gt;0,IF('Koreksi (p)'!AU39&gt;0,'Koreksi (p)'!AU39,0),""),"")</f>
        <v/>
      </c>
      <c r="BX40" s="161">
        <f>IF($C40=$C$60,IF(LEN($B40)&gt;0,IF('Koreksi (p)'!AV39&gt;0,'Koreksi (p)'!AV39,0),""),"")</f>
        <v>0</v>
      </c>
      <c r="BY40" s="160" t="str">
        <f>IF($C40=$C$61,IF(LEN($B40)&gt;0,IF('Koreksi (p)'!AV39&gt;0,'Koreksi (p)'!AV39,0),""),"")</f>
        <v/>
      </c>
      <c r="BZ40" s="161">
        <f>IF($C40=$C$60,IF(LEN($B40)&gt;0,IF('Koreksi (p)'!AW39&gt;0,'Koreksi (p)'!AW39,0),""),"")</f>
        <v>0</v>
      </c>
      <c r="CA40" s="160" t="str">
        <f>IF($C40=$C$61,IF(LEN($B40)&gt;0,IF('Koreksi (p)'!AW39&gt;0,'Koreksi (p)'!AW39,0),""),"")</f>
        <v/>
      </c>
      <c r="CB40" s="161">
        <f>IF($C40=$C$60,IF(LEN($B40)&gt;0,IF('Koreksi (p)'!AX39&gt;0,'Koreksi (p)'!AX39,0),""),"")</f>
        <v>0</v>
      </c>
      <c r="CC40" s="160" t="str">
        <f>IF($C40=$C$61,IF(LEN($B40)&gt;0,IF('Koreksi (p)'!AX39&gt;0,'Koreksi (p)'!AX39,0),""),"")</f>
        <v/>
      </c>
      <c r="CD40" s="161">
        <f>IF($C40=$C$60,IF(LEN($B40)&gt;0,IF('Koreksi (p)'!AY39&gt;0,'Koreksi (p)'!AY39,0),""),"")</f>
        <v>0</v>
      </c>
      <c r="CE40" s="160" t="str">
        <f>IF($C40=$C$61,IF(LEN($B40)&gt;0,IF('Koreksi (p)'!AY39&gt;0,'Koreksi (p)'!AY39,0),""),"")</f>
        <v/>
      </c>
      <c r="CF40" s="90">
        <f>IF(LEN(C40)&gt;0,'Koreksi (p)'!AZ39,"")</f>
        <v>7</v>
      </c>
      <c r="CG40" s="7">
        <f>'Koreksi (p)'!BA39</f>
        <v>70</v>
      </c>
      <c r="CH40" s="7">
        <f t="shared" si="0"/>
        <v>70</v>
      </c>
      <c r="CI40" s="4" t="str">
        <f t="shared" si="1"/>
        <v>V</v>
      </c>
      <c r="CJ40" s="98" t="str">
        <f t="shared" si="2"/>
        <v>-</v>
      </c>
    </row>
    <row r="41" spans="1:88" ht="11.25" customHeight="1">
      <c r="A41" s="97">
        <v>28</v>
      </c>
      <c r="B41" s="129" t="str">
        <f>IF('Koreksi (p)'!B40&lt;&gt;"",'Koreksi (p)'!B40,"")</f>
        <v>VIKI PRADANA WANDASAH</v>
      </c>
      <c r="C41" s="105" t="str">
        <f>IF(LEN('Koreksi (p)'!C40)&gt;0,'Koreksi (p)'!C40,"")</f>
        <v>b</v>
      </c>
      <c r="D41" s="134" t="str">
        <f>IF($C41=$C$60,IF(LEN($B41)&gt;0,IF('Koreksi (p)'!L40&gt;0,'Koreksi (p)'!L40,0),""),"")</f>
        <v/>
      </c>
      <c r="E41" s="131">
        <f>IF($C41=$C$61,IF(LEN($B41)&gt;0,IF('Koreksi (p)'!L40&gt;0,'Koreksi (p)'!L40,0),""),"")</f>
        <v>1</v>
      </c>
      <c r="F41" s="134" t="str">
        <f>IF($C41=$C$60,IF(LEN($B41)&gt;0,IF('Koreksi (p)'!M40&gt;0,'Koreksi (p)'!M40,0),""),"")</f>
        <v/>
      </c>
      <c r="G41" s="131">
        <f>IF($C41=$C$61,IF(LEN($B41)&gt;0,IF('Koreksi (p)'!M40&gt;0,'Koreksi (p)'!M40,0),""),"")</f>
        <v>1</v>
      </c>
      <c r="H41" s="134" t="str">
        <f>IF($C41=$C$60,IF(LEN($B41)&gt;0,IF('Koreksi (p)'!N40
&gt;0,'Koreksi (p)'!N40,0),""),"")</f>
        <v/>
      </c>
      <c r="I41" s="131">
        <f>IF($C41=$C$61,IF(LEN($B41)&gt;0,IF('Koreksi (p)'!N40
&gt;0,'Koreksi (p)'!N40,0),""),"")</f>
        <v>1</v>
      </c>
      <c r="J41" s="134" t="str">
        <f>IF($C41=$C$60,IF(LEN($B41)&gt;0,IF('Koreksi (p)'!O40&gt;0,'Koreksi (p)'!O40,0),""),"")</f>
        <v/>
      </c>
      <c r="K41" s="160">
        <f>IF($C41=$C$61,IF(LEN($B41)&gt;0,IF('Koreksi (p)'!O40&gt;0,'Koreksi (p)'!O40,0),""),"")</f>
        <v>0</v>
      </c>
      <c r="L41" s="161" t="str">
        <f>IF($C41=$C$60,IF(LEN($B41)&gt;0,IF('Koreksi (p)'!P40&gt;0,'Koreksi (p)'!P40,0),""),"")</f>
        <v/>
      </c>
      <c r="M41" s="160">
        <f>IF($C41=$C$61,IF(LEN($B41)&gt;0,IF('Koreksi (p)'!P40&gt;0,'Koreksi (p)'!P40,0),""),"")</f>
        <v>0</v>
      </c>
      <c r="N41" s="161" t="str">
        <f>IF($C41=$C$60,IF(LEN($B41)&gt;0,IF('Koreksi (p)'!Q40&gt;0,'Koreksi (p)'!Q40,0),""),"")</f>
        <v/>
      </c>
      <c r="O41" s="160">
        <f>IF($C41=$C$61,IF(LEN($B41)&gt;0,IF('Koreksi (p)'!Q40&gt;0,'Koreksi (p)'!Q40,0),""),"")</f>
        <v>1</v>
      </c>
      <c r="P41" s="161" t="str">
        <f>IF($C41=$C$60,IF(LEN($B41)&gt;0,IF('Koreksi (p)'!R40&gt;0,'Koreksi (p)'!R40,0),""),"")</f>
        <v/>
      </c>
      <c r="Q41" s="160">
        <f>IF($C41=$C$61,IF(LEN($B41)&gt;0,IF('Koreksi (p)'!R40&gt;0,'Koreksi (p)'!R40,0),""),"")</f>
        <v>0</v>
      </c>
      <c r="R41" s="161" t="str">
        <f>IF($C41=$C$60,IF(LEN($B41)&gt;0,IF('Koreksi (p)'!S40&gt;0,'Koreksi (p)'!S40,0),""),"")</f>
        <v/>
      </c>
      <c r="S41" s="160">
        <f>IF($C41=$C$61,IF(LEN($B41)&gt;0,IF('Koreksi (p)'!S40&gt;0,'Koreksi (p)'!S40,0),""),"")</f>
        <v>0</v>
      </c>
      <c r="T41" s="161" t="str">
        <f>IF($C41=$C$60,IF(LEN($B41)&gt;0,IF('Koreksi (p)'!T40&gt;0,'Koreksi (p)'!T40,0),""),"")</f>
        <v/>
      </c>
      <c r="U41" s="160">
        <f>IF($C41=$C$61,IF(LEN($B41)&gt;0,IF('Koreksi (p)'!T40&gt;0,'Koreksi (p)'!T40,0),""),"")</f>
        <v>0</v>
      </c>
      <c r="V41" s="161" t="str">
        <f>IF($C41=$C$60,IF(LEN($B41)&gt;0,IF('Koreksi (p)'!U40&gt;0,'Koreksi (p)'!U40,0),""),"")</f>
        <v/>
      </c>
      <c r="W41" s="160">
        <f>IF($C41=$C$61,IF(LEN($B41)&gt;0,IF('Koreksi (p)'!U40&gt;0,'Koreksi (p)'!U40,0),""),"")</f>
        <v>1</v>
      </c>
      <c r="X41" s="161" t="str">
        <f>IF($C41=$C$60,IF(LEN($B41)&gt;0,IF('Koreksi (p)'!V40&gt;0,'Koreksi (p)'!V40,0),""),"")</f>
        <v/>
      </c>
      <c r="Y41" s="160">
        <f>IF($C41=$C$61,IF(LEN($B41)&gt;0,IF('Koreksi (p)'!V40&gt;0,'Koreksi (p)'!V40,0),""),"")</f>
        <v>0</v>
      </c>
      <c r="Z41" s="161" t="str">
        <f>IF($C41=$C$60,IF(LEN($B41)&gt;0,IF('Koreksi (p)'!W40&gt;0,'Koreksi (p)'!W40,0),""),"")</f>
        <v/>
      </c>
      <c r="AA41" s="160">
        <f>IF($C41=$C$61,IF(LEN($B41)&gt;0,IF('Koreksi (p)'!W40&gt;0,'Koreksi (p)'!W40,0),""),"")</f>
        <v>0</v>
      </c>
      <c r="AB41" s="161" t="str">
        <f>IF($C41=$C$60,IF(LEN($B41)&gt;0,IF('Koreksi (p)'!X40&gt;0,'Koreksi (p)'!X40,0),""),"")</f>
        <v/>
      </c>
      <c r="AC41" s="160">
        <f>IF($C41=$C$61,IF(LEN($B41)&gt;0,IF('Koreksi (p)'!X40&gt;0,'Koreksi (p)'!X40,0),""),"")</f>
        <v>0</v>
      </c>
      <c r="AD41" s="161" t="str">
        <f>IF($C41=$C$60,IF(LEN($B41)&gt;0,IF('Koreksi (p)'!Y40&gt;0,'Koreksi (p)'!Y40,0),""),"")</f>
        <v/>
      </c>
      <c r="AE41" s="160">
        <f>IF($C41=$C$61,IF(LEN($B41)&gt;0,IF('Koreksi (p)'!Y40&gt;0,'Koreksi (p)'!Y40,0),""),"")</f>
        <v>0</v>
      </c>
      <c r="AF41" s="161" t="str">
        <f>IF($C41=$C$60,IF(LEN($B41)&gt;0,IF('Koreksi (p)'!Z40&gt;0,'Koreksi (p)'!Z40,0),""),"")</f>
        <v/>
      </c>
      <c r="AG41" s="160">
        <f>IF($C41=$C$61,IF(LEN($B41)&gt;0,IF('Koreksi (p)'!Z40&gt;0,'Koreksi (p)'!Z40,0),""),"")</f>
        <v>0</v>
      </c>
      <c r="AH41" s="161" t="str">
        <f>IF($C41=$C$60,IF(LEN($B41)&gt;0,IF('Koreksi (p)'!AA40&gt;0,'Koreksi (p)'!AA40,0),""),"")</f>
        <v/>
      </c>
      <c r="AI41" s="160">
        <f>IF($C41=$C$61,IF(LEN($B41)&gt;0,IF('Koreksi (p)'!AA40&gt;0,'Koreksi (p)'!AA40,0),""),"")</f>
        <v>0</v>
      </c>
      <c r="AJ41" s="161" t="str">
        <f>IF($C41=$C$60,IF(LEN($B41)&gt;0,IF('Koreksi (p)'!AB40&gt;0,'Koreksi (p)'!AB40,0),""),"")</f>
        <v/>
      </c>
      <c r="AK41" s="160">
        <f>IF($C41=$C$61,IF(LEN($B41)&gt;0,IF('Koreksi (p)'!AB40&gt;0,'Koreksi (p)'!AB40,0),""),"")</f>
        <v>0</v>
      </c>
      <c r="AL41" s="161" t="str">
        <f>IF($C41=$C$60,IF(LEN($B41)&gt;0,IF('Koreksi (p)'!AC40&gt;0,'Koreksi (p)'!AC40,0),""),"")</f>
        <v/>
      </c>
      <c r="AM41" s="160">
        <f>IF($C41=$C$61,IF(LEN($B41)&gt;0,IF('Koreksi (p)'!AC40&gt;0,'Koreksi (p)'!AC40,0),""),"")</f>
        <v>0</v>
      </c>
      <c r="AN41" s="161" t="str">
        <f>IF($C41=$C$60,IF(LEN($B41)&gt;0,IF('Koreksi (p)'!AD40&gt;0,'Koreksi (p)'!AD40,0),""),"")</f>
        <v/>
      </c>
      <c r="AO41" s="160">
        <f>IF($C41=$C$61,IF(LEN($B41)&gt;0,IF('Koreksi (p)'!AD40&gt;0,'Koreksi (p)'!AD40,0),""),"")</f>
        <v>0</v>
      </c>
      <c r="AP41" s="161" t="str">
        <f>IF($C41=$C$60,IF(LEN($B41)&gt;0,IF('Koreksi (p)'!AE40&gt;0,'Koreksi (p)'!AE40,0),""),"")</f>
        <v/>
      </c>
      <c r="AQ41" s="160">
        <f>IF($C41=$C$61,IF(LEN($B41)&gt;0,IF('Koreksi (p)'!AE40&gt;0,'Koreksi (p)'!AE40,0),""),"")</f>
        <v>0</v>
      </c>
      <c r="AR41" s="161" t="str">
        <f>IF($C41=$C$60,IF(LEN($B41)&gt;0,IF('Koreksi (p)'!AF40&gt;0,'Koreksi (p)'!AF40,0),""),"")</f>
        <v/>
      </c>
      <c r="AS41" s="160">
        <f>IF($C41=$C$61,IF(LEN($B41)&gt;0,IF('Koreksi (p)'!AF40&gt;0,'Koreksi (p)'!AF40,0),""),"")</f>
        <v>0</v>
      </c>
      <c r="AT41" s="161" t="str">
        <f>IF($C41=$C$60,IF(LEN($B41)&gt;0,IF('Koreksi (p)'!AG40&gt;0,'Koreksi (p)'!AG40,0),""),"")</f>
        <v/>
      </c>
      <c r="AU41" s="160">
        <f>IF($C41=$C$61,IF(LEN($B41)&gt;0,IF('Koreksi (p)'!AG40&gt;0,'Koreksi (p)'!AG40,0),""),"")</f>
        <v>0</v>
      </c>
      <c r="AV41" s="161" t="str">
        <f>IF($C41=$C$60,IF(LEN($B41)&gt;0,IF('Koreksi (p)'!AH40&gt;0,'Koreksi (p)'!AH40,0),""),"")</f>
        <v/>
      </c>
      <c r="AW41" s="160">
        <f>IF($C41=$C$61,IF(LEN($B41)&gt;0,IF('Koreksi (p)'!AH40&gt;0,'Koreksi (p)'!AH40,0),""),"")</f>
        <v>0</v>
      </c>
      <c r="AX41" s="161" t="str">
        <f>IF($C41=$C$60,IF(LEN($B41)&gt;0,IF('Koreksi (p)'!AI40&gt;0,'Koreksi (p)'!AI40,0),""),"")</f>
        <v/>
      </c>
      <c r="AY41" s="160">
        <f>IF($C41=$C$61,IF(LEN($B41)&gt;0,IF('Koreksi (p)'!AI40&gt;0,'Koreksi (p)'!AI40,0),""),"")</f>
        <v>0</v>
      </c>
      <c r="AZ41" s="161" t="str">
        <f>IF($C41=$C$60,IF(LEN($B41)&gt;0,IF('Koreksi (p)'!AJ40&gt;0,'Koreksi (p)'!AJ40,0),""),"")</f>
        <v/>
      </c>
      <c r="BA41" s="160">
        <f>IF($C41=$C$61,IF(LEN($B41)&gt;0,IF('Koreksi (p)'!AJ40&gt;0,'Koreksi (p)'!AJ40,0),""),"")</f>
        <v>0</v>
      </c>
      <c r="BB41" s="161" t="str">
        <f>IF($C41=$C$60,IF(LEN($B41)&gt;0,IF('Koreksi (p)'!AK40&gt;0,'Koreksi (p)'!AK40,0),""),"")</f>
        <v/>
      </c>
      <c r="BC41" s="160">
        <f>IF($C41=$C$61,IF(LEN($B41)&gt;0,IF('Koreksi (p)'!AK40&gt;0,'Koreksi (p)'!AK40,0),""),"")</f>
        <v>0</v>
      </c>
      <c r="BD41" s="161" t="str">
        <f>IF($C41=$C$60,IF(LEN($B41)&gt;0,IF('Koreksi (p)'!AL40&gt;0,'Koreksi (p)'!AL40,0),""),"")</f>
        <v/>
      </c>
      <c r="BE41" s="160">
        <f>IF($C41=$C$61,IF(LEN($B41)&gt;0,IF('Koreksi (p)'!AL40&gt;0,'Koreksi (p)'!AL40,0),""),"")</f>
        <v>0</v>
      </c>
      <c r="BF41" s="161" t="str">
        <f>IF($C41=$C$60,IF(LEN($B41)&gt;0,IF('Koreksi (p)'!AM40&gt;0,'Koreksi (p)'!AM40,0),""),"")</f>
        <v/>
      </c>
      <c r="BG41" s="160">
        <f>IF($C41=$C$61,IF(LEN($B41)&gt;0,IF('Koreksi (p)'!AM40&gt;0,'Koreksi (p)'!AM40,0),""),"")</f>
        <v>0</v>
      </c>
      <c r="BH41" s="161" t="str">
        <f>IF($C41=$C$60,IF(LEN($B41)&gt;0,IF('Koreksi (p)'!AN40&gt;0,'Koreksi (p)'!AN40,0),""),"")</f>
        <v/>
      </c>
      <c r="BI41" s="160">
        <f>IF($C41=$C$61,IF(LEN($B41)&gt;0,IF('Koreksi (p)'!AN40&gt;0,'Koreksi (p)'!AN40,0),""),"")</f>
        <v>0</v>
      </c>
      <c r="BJ41" s="161" t="str">
        <f>IF($C41=$C$60,IF(LEN($B41)&gt;0,IF('Koreksi (p)'!AO40&gt;0,'Koreksi (p)'!AO40,0),""),"")</f>
        <v/>
      </c>
      <c r="BK41" s="160">
        <f>IF($C41=$C$61,IF(LEN($B41)&gt;0,IF('Koreksi (p)'!AO40&gt;0,'Koreksi (p)'!AO40,0),""),"")</f>
        <v>0</v>
      </c>
      <c r="BL41" s="161" t="str">
        <f>IF($C41=$C$60,IF(LEN($B41)&gt;0,IF('Koreksi (p)'!AP40&gt;0,'Koreksi (p)'!AP40,0),""),"")</f>
        <v/>
      </c>
      <c r="BM41" s="160">
        <f>IF($C41=$C$61,IF(LEN($B41)&gt;0,IF('Koreksi (p)'!AP40&gt;0,'Koreksi (p)'!AP40,0),""),"")</f>
        <v>0</v>
      </c>
      <c r="BN41" s="161" t="str">
        <f>IF($C41=$C$60,IF(LEN($B41)&gt;0,IF('Koreksi (p)'!AQ40&gt;0,'Koreksi (p)'!AQ40,0),""),"")</f>
        <v/>
      </c>
      <c r="BO41" s="160">
        <f>IF($C41=$C$61,IF(LEN($B41)&gt;0,IF('Koreksi (p)'!AQ40&gt;0,'Koreksi (p)'!AQ40,0),""),"")</f>
        <v>0</v>
      </c>
      <c r="BP41" s="161" t="str">
        <f>IF($C41=$C$60,IF(LEN($B41)&gt;0,IF('Koreksi (p)'!AR40&gt;0,'Koreksi (p)'!AR40,0),""),"")</f>
        <v/>
      </c>
      <c r="BQ41" s="160">
        <f>IF($C41=$C$61,IF(LEN($B41)&gt;0,IF('Koreksi (p)'!AR40&gt;0,'Koreksi (p)'!AR40,0),""),"")</f>
        <v>0</v>
      </c>
      <c r="BR41" s="161" t="str">
        <f>IF($C41=$C$60,IF(LEN($B41)&gt;0,IF('Koreksi (p)'!AS40&gt;0,'Koreksi (p)'!AS40,0),""),"")</f>
        <v/>
      </c>
      <c r="BS41" s="160">
        <f>IF($C41=$C$61,IF(LEN($B41)&gt;0,IF('Koreksi (p)'!AS40&gt;0,'Koreksi (p)'!AS40,0),""),"")</f>
        <v>0</v>
      </c>
      <c r="BT41" s="161" t="str">
        <f>IF($C41=$C$60,IF(LEN($B41)&gt;0,IF('Koreksi (p)'!AT40&gt;0,'Koreksi (p)'!AT40,0),""),"")</f>
        <v/>
      </c>
      <c r="BU41" s="160">
        <f>IF($C41=$C$61,IF(LEN($B41)&gt;0,IF('Koreksi (p)'!AT40&gt;0,'Koreksi (p)'!AT40,0),""),"")</f>
        <v>0</v>
      </c>
      <c r="BV41" s="161" t="str">
        <f>IF($C41=$C$60,IF(LEN($B41)&gt;0,IF('Koreksi (p)'!AU40&gt;0,'Koreksi (p)'!AU40,0),""),"")</f>
        <v/>
      </c>
      <c r="BW41" s="160">
        <f>IF($C41=$C$61,IF(LEN($B41)&gt;0,IF('Koreksi (p)'!AU40&gt;0,'Koreksi (p)'!AU40,0),""),"")</f>
        <v>0</v>
      </c>
      <c r="BX41" s="161" t="str">
        <f>IF($C41=$C$60,IF(LEN($B41)&gt;0,IF('Koreksi (p)'!AV40&gt;0,'Koreksi (p)'!AV40,0),""),"")</f>
        <v/>
      </c>
      <c r="BY41" s="160">
        <f>IF($C41=$C$61,IF(LEN($B41)&gt;0,IF('Koreksi (p)'!AV40&gt;0,'Koreksi (p)'!AV40,0),""),"")</f>
        <v>0</v>
      </c>
      <c r="BZ41" s="161" t="str">
        <f>IF($C41=$C$60,IF(LEN($B41)&gt;0,IF('Koreksi (p)'!AW40&gt;0,'Koreksi (p)'!AW40,0),""),"")</f>
        <v/>
      </c>
      <c r="CA41" s="160">
        <f>IF($C41=$C$61,IF(LEN($B41)&gt;0,IF('Koreksi (p)'!AW40&gt;0,'Koreksi (p)'!AW40,0),""),"")</f>
        <v>0</v>
      </c>
      <c r="CB41" s="161" t="str">
        <f>IF($C41=$C$60,IF(LEN($B41)&gt;0,IF('Koreksi (p)'!AX40&gt;0,'Koreksi (p)'!AX40,0),""),"")</f>
        <v/>
      </c>
      <c r="CC41" s="160">
        <f>IF($C41=$C$61,IF(LEN($B41)&gt;0,IF('Koreksi (p)'!AX40&gt;0,'Koreksi (p)'!AX40,0),""),"")</f>
        <v>0</v>
      </c>
      <c r="CD41" s="161" t="str">
        <f>IF($C41=$C$60,IF(LEN($B41)&gt;0,IF('Koreksi (p)'!AY40&gt;0,'Koreksi (p)'!AY40,0),""),"")</f>
        <v/>
      </c>
      <c r="CE41" s="160">
        <f>IF($C41=$C$61,IF(LEN($B41)&gt;0,IF('Koreksi (p)'!AY40&gt;0,'Koreksi (p)'!AY40,0),""),"")</f>
        <v>0</v>
      </c>
      <c r="CF41" s="90">
        <f>IF(LEN(C41)&gt;0,'Koreksi (p)'!AZ40,"")</f>
        <v>5</v>
      </c>
      <c r="CG41" s="7">
        <f>'Koreksi (p)'!BA40</f>
        <v>50</v>
      </c>
      <c r="CH41" s="7">
        <f t="shared" si="0"/>
        <v>50</v>
      </c>
      <c r="CI41" s="4" t="str">
        <f t="shared" si="1"/>
        <v>-</v>
      </c>
      <c r="CJ41" s="98" t="str">
        <f t="shared" si="2"/>
        <v>X</v>
      </c>
    </row>
    <row r="42" spans="1:88" ht="11.25" customHeight="1">
      <c r="A42" s="97">
        <v>29</v>
      </c>
      <c r="B42" s="129" t="str">
        <f>IF('Koreksi (p)'!B41&lt;&gt;"",'Koreksi (p)'!B41,"")</f>
        <v>VIRYAL LULU FAKHIRA</v>
      </c>
      <c r="C42" s="105" t="str">
        <f>IF(LEN('Koreksi (p)'!C41)&gt;0,'Koreksi (p)'!C41,"")</f>
        <v>a</v>
      </c>
      <c r="D42" s="134">
        <f>IF($C42=$C$60,IF(LEN($B42)&gt;0,IF('Koreksi (p)'!L41&gt;0,'Koreksi (p)'!L41,0),""),"")</f>
        <v>1</v>
      </c>
      <c r="E42" s="131" t="str">
        <f>IF($C42=$C$61,IF(LEN($B42)&gt;0,IF('Koreksi (p)'!L41&gt;0,'Koreksi (p)'!L41,0),""),"")</f>
        <v/>
      </c>
      <c r="F42" s="134">
        <f>IF($C42=$C$60,IF(LEN($B42)&gt;0,IF('Koreksi (p)'!M41&gt;0,'Koreksi (p)'!M41,0),""),"")</f>
        <v>0</v>
      </c>
      <c r="G42" s="131" t="str">
        <f>IF($C42=$C$61,IF(LEN($B42)&gt;0,IF('Koreksi (p)'!M41&gt;0,'Koreksi (p)'!M41,0),""),"")</f>
        <v/>
      </c>
      <c r="H42" s="134">
        <f>IF($C42=$C$60,IF(LEN($B42)&gt;0,IF('Koreksi (p)'!N41
&gt;0,'Koreksi (p)'!N41,0),""),"")</f>
        <v>1</v>
      </c>
      <c r="I42" s="131" t="str">
        <f>IF($C42=$C$61,IF(LEN($B42)&gt;0,IF('Koreksi (p)'!N41
&gt;0,'Koreksi (p)'!N41,0),""),"")</f>
        <v/>
      </c>
      <c r="J42" s="134">
        <f>IF($C42=$C$60,IF(LEN($B42)&gt;0,IF('Koreksi (p)'!O41&gt;0,'Koreksi (p)'!O41,0),""),"")</f>
        <v>1</v>
      </c>
      <c r="K42" s="160" t="str">
        <f>IF($C42=$C$61,IF(LEN($B42)&gt;0,IF('Koreksi (p)'!O41&gt;0,'Koreksi (p)'!O41,0),""),"")</f>
        <v/>
      </c>
      <c r="L42" s="161">
        <f>IF($C42=$C$60,IF(LEN($B42)&gt;0,IF('Koreksi (p)'!P41&gt;0,'Koreksi (p)'!P41,0),""),"")</f>
        <v>1</v>
      </c>
      <c r="M42" s="160" t="str">
        <f>IF($C42=$C$61,IF(LEN($B42)&gt;0,IF('Koreksi (p)'!P41&gt;0,'Koreksi (p)'!P41,0),""),"")</f>
        <v/>
      </c>
      <c r="N42" s="161">
        <f>IF($C42=$C$60,IF(LEN($B42)&gt;0,IF('Koreksi (p)'!Q41&gt;0,'Koreksi (p)'!Q41,0),""),"")</f>
        <v>1</v>
      </c>
      <c r="O42" s="160" t="str">
        <f>IF($C42=$C$61,IF(LEN($B42)&gt;0,IF('Koreksi (p)'!Q41&gt;0,'Koreksi (p)'!Q41,0),""),"")</f>
        <v/>
      </c>
      <c r="P42" s="161">
        <f>IF($C42=$C$60,IF(LEN($B42)&gt;0,IF('Koreksi (p)'!R41&gt;0,'Koreksi (p)'!R41,0),""),"")</f>
        <v>1</v>
      </c>
      <c r="Q42" s="160" t="str">
        <f>IF($C42=$C$61,IF(LEN($B42)&gt;0,IF('Koreksi (p)'!R41&gt;0,'Koreksi (p)'!R41,0),""),"")</f>
        <v/>
      </c>
      <c r="R42" s="161">
        <f>IF($C42=$C$60,IF(LEN($B42)&gt;0,IF('Koreksi (p)'!S41&gt;0,'Koreksi (p)'!S41,0),""),"")</f>
        <v>0</v>
      </c>
      <c r="S42" s="160" t="str">
        <f>IF($C42=$C$61,IF(LEN($B42)&gt;0,IF('Koreksi (p)'!S41&gt;0,'Koreksi (p)'!S41,0),""),"")</f>
        <v/>
      </c>
      <c r="T42" s="161">
        <f>IF($C42=$C$60,IF(LEN($B42)&gt;0,IF('Koreksi (p)'!T41&gt;0,'Koreksi (p)'!T41,0),""),"")</f>
        <v>1</v>
      </c>
      <c r="U42" s="160" t="str">
        <f>IF($C42=$C$61,IF(LEN($B42)&gt;0,IF('Koreksi (p)'!T41&gt;0,'Koreksi (p)'!T41,0),""),"")</f>
        <v/>
      </c>
      <c r="V42" s="161">
        <f>IF($C42=$C$60,IF(LEN($B42)&gt;0,IF('Koreksi (p)'!U41&gt;0,'Koreksi (p)'!U41,0),""),"")</f>
        <v>1</v>
      </c>
      <c r="W42" s="160" t="str">
        <f>IF($C42=$C$61,IF(LEN($B42)&gt;0,IF('Koreksi (p)'!U41&gt;0,'Koreksi (p)'!U41,0),""),"")</f>
        <v/>
      </c>
      <c r="X42" s="161">
        <f>IF($C42=$C$60,IF(LEN($B42)&gt;0,IF('Koreksi (p)'!V41&gt;0,'Koreksi (p)'!V41,0),""),"")</f>
        <v>0</v>
      </c>
      <c r="Y42" s="160" t="str">
        <f>IF($C42=$C$61,IF(LEN($B42)&gt;0,IF('Koreksi (p)'!V41&gt;0,'Koreksi (p)'!V41,0),""),"")</f>
        <v/>
      </c>
      <c r="Z42" s="161">
        <f>IF($C42=$C$60,IF(LEN($B42)&gt;0,IF('Koreksi (p)'!W41&gt;0,'Koreksi (p)'!W41,0),""),"")</f>
        <v>0</v>
      </c>
      <c r="AA42" s="160" t="str">
        <f>IF($C42=$C$61,IF(LEN($B42)&gt;0,IF('Koreksi (p)'!W41&gt;0,'Koreksi (p)'!W41,0),""),"")</f>
        <v/>
      </c>
      <c r="AB42" s="161">
        <f>IF($C42=$C$60,IF(LEN($B42)&gt;0,IF('Koreksi (p)'!X41&gt;0,'Koreksi (p)'!X41,0),""),"")</f>
        <v>0</v>
      </c>
      <c r="AC42" s="160" t="str">
        <f>IF($C42=$C$61,IF(LEN($B42)&gt;0,IF('Koreksi (p)'!X41&gt;0,'Koreksi (p)'!X41,0),""),"")</f>
        <v/>
      </c>
      <c r="AD42" s="161">
        <f>IF($C42=$C$60,IF(LEN($B42)&gt;0,IF('Koreksi (p)'!Y41&gt;0,'Koreksi (p)'!Y41,0),""),"")</f>
        <v>0</v>
      </c>
      <c r="AE42" s="160" t="str">
        <f>IF($C42=$C$61,IF(LEN($B42)&gt;0,IF('Koreksi (p)'!Y41&gt;0,'Koreksi (p)'!Y41,0),""),"")</f>
        <v/>
      </c>
      <c r="AF42" s="161">
        <f>IF($C42=$C$60,IF(LEN($B42)&gt;0,IF('Koreksi (p)'!Z41&gt;0,'Koreksi (p)'!Z41,0),""),"")</f>
        <v>0</v>
      </c>
      <c r="AG42" s="160" t="str">
        <f>IF($C42=$C$61,IF(LEN($B42)&gt;0,IF('Koreksi (p)'!Z41&gt;0,'Koreksi (p)'!Z41,0),""),"")</f>
        <v/>
      </c>
      <c r="AH42" s="161">
        <f>IF($C42=$C$60,IF(LEN($B42)&gt;0,IF('Koreksi (p)'!AA41&gt;0,'Koreksi (p)'!AA41,0),""),"")</f>
        <v>0</v>
      </c>
      <c r="AI42" s="160" t="str">
        <f>IF($C42=$C$61,IF(LEN($B42)&gt;0,IF('Koreksi (p)'!AA41&gt;0,'Koreksi (p)'!AA41,0),""),"")</f>
        <v/>
      </c>
      <c r="AJ42" s="161">
        <f>IF($C42=$C$60,IF(LEN($B42)&gt;0,IF('Koreksi (p)'!AB41&gt;0,'Koreksi (p)'!AB41,0),""),"")</f>
        <v>0</v>
      </c>
      <c r="AK42" s="160" t="str">
        <f>IF($C42=$C$61,IF(LEN($B42)&gt;0,IF('Koreksi (p)'!AB41&gt;0,'Koreksi (p)'!AB41,0),""),"")</f>
        <v/>
      </c>
      <c r="AL42" s="161">
        <f>IF($C42=$C$60,IF(LEN($B42)&gt;0,IF('Koreksi (p)'!AC41&gt;0,'Koreksi (p)'!AC41,0),""),"")</f>
        <v>0</v>
      </c>
      <c r="AM42" s="160" t="str">
        <f>IF($C42=$C$61,IF(LEN($B42)&gt;0,IF('Koreksi (p)'!AC41&gt;0,'Koreksi (p)'!AC41,0),""),"")</f>
        <v/>
      </c>
      <c r="AN42" s="161">
        <f>IF($C42=$C$60,IF(LEN($B42)&gt;0,IF('Koreksi (p)'!AD41&gt;0,'Koreksi (p)'!AD41,0),""),"")</f>
        <v>0</v>
      </c>
      <c r="AO42" s="160" t="str">
        <f>IF($C42=$C$61,IF(LEN($B42)&gt;0,IF('Koreksi (p)'!AD41&gt;0,'Koreksi (p)'!AD41,0),""),"")</f>
        <v/>
      </c>
      <c r="AP42" s="161">
        <f>IF($C42=$C$60,IF(LEN($B42)&gt;0,IF('Koreksi (p)'!AE41&gt;0,'Koreksi (p)'!AE41,0),""),"")</f>
        <v>0</v>
      </c>
      <c r="AQ42" s="160" t="str">
        <f>IF($C42=$C$61,IF(LEN($B42)&gt;0,IF('Koreksi (p)'!AE41&gt;0,'Koreksi (p)'!AE41,0),""),"")</f>
        <v/>
      </c>
      <c r="AR42" s="161">
        <f>IF($C42=$C$60,IF(LEN($B42)&gt;0,IF('Koreksi (p)'!AF41&gt;0,'Koreksi (p)'!AF41,0),""),"")</f>
        <v>0</v>
      </c>
      <c r="AS42" s="160" t="str">
        <f>IF($C42=$C$61,IF(LEN($B42)&gt;0,IF('Koreksi (p)'!AF41&gt;0,'Koreksi (p)'!AF41,0),""),"")</f>
        <v/>
      </c>
      <c r="AT42" s="161">
        <f>IF($C42=$C$60,IF(LEN($B42)&gt;0,IF('Koreksi (p)'!AG41&gt;0,'Koreksi (p)'!AG41,0),""),"")</f>
        <v>0</v>
      </c>
      <c r="AU42" s="160" t="str">
        <f>IF($C42=$C$61,IF(LEN($B42)&gt;0,IF('Koreksi (p)'!AG41&gt;0,'Koreksi (p)'!AG41,0),""),"")</f>
        <v/>
      </c>
      <c r="AV42" s="161">
        <f>IF($C42=$C$60,IF(LEN($B42)&gt;0,IF('Koreksi (p)'!AH41&gt;0,'Koreksi (p)'!AH41,0),""),"")</f>
        <v>0</v>
      </c>
      <c r="AW42" s="160" t="str">
        <f>IF($C42=$C$61,IF(LEN($B42)&gt;0,IF('Koreksi (p)'!AH41&gt;0,'Koreksi (p)'!AH41,0),""),"")</f>
        <v/>
      </c>
      <c r="AX42" s="161">
        <f>IF($C42=$C$60,IF(LEN($B42)&gt;0,IF('Koreksi (p)'!AI41&gt;0,'Koreksi (p)'!AI41,0),""),"")</f>
        <v>0</v>
      </c>
      <c r="AY42" s="160" t="str">
        <f>IF($C42=$C$61,IF(LEN($B42)&gt;0,IF('Koreksi (p)'!AI41&gt;0,'Koreksi (p)'!AI41,0),""),"")</f>
        <v/>
      </c>
      <c r="AZ42" s="161">
        <f>IF($C42=$C$60,IF(LEN($B42)&gt;0,IF('Koreksi (p)'!AJ41&gt;0,'Koreksi (p)'!AJ41,0),""),"")</f>
        <v>0</v>
      </c>
      <c r="BA42" s="160" t="str">
        <f>IF($C42=$C$61,IF(LEN($B42)&gt;0,IF('Koreksi (p)'!AJ41&gt;0,'Koreksi (p)'!AJ41,0),""),"")</f>
        <v/>
      </c>
      <c r="BB42" s="161">
        <f>IF($C42=$C$60,IF(LEN($B42)&gt;0,IF('Koreksi (p)'!AK41&gt;0,'Koreksi (p)'!AK41,0),""),"")</f>
        <v>0</v>
      </c>
      <c r="BC42" s="160" t="str">
        <f>IF($C42=$C$61,IF(LEN($B42)&gt;0,IF('Koreksi (p)'!AK41&gt;0,'Koreksi (p)'!AK41,0),""),"")</f>
        <v/>
      </c>
      <c r="BD42" s="161">
        <f>IF($C42=$C$60,IF(LEN($B42)&gt;0,IF('Koreksi (p)'!AL41&gt;0,'Koreksi (p)'!AL41,0),""),"")</f>
        <v>0</v>
      </c>
      <c r="BE42" s="160" t="str">
        <f>IF($C42=$C$61,IF(LEN($B42)&gt;0,IF('Koreksi (p)'!AL41&gt;0,'Koreksi (p)'!AL41,0),""),"")</f>
        <v/>
      </c>
      <c r="BF42" s="161">
        <f>IF($C42=$C$60,IF(LEN($B42)&gt;0,IF('Koreksi (p)'!AM41&gt;0,'Koreksi (p)'!AM41,0),""),"")</f>
        <v>0</v>
      </c>
      <c r="BG42" s="160" t="str">
        <f>IF($C42=$C$61,IF(LEN($B42)&gt;0,IF('Koreksi (p)'!AM41&gt;0,'Koreksi (p)'!AM41,0),""),"")</f>
        <v/>
      </c>
      <c r="BH42" s="161">
        <f>IF($C42=$C$60,IF(LEN($B42)&gt;0,IF('Koreksi (p)'!AN41&gt;0,'Koreksi (p)'!AN41,0),""),"")</f>
        <v>0</v>
      </c>
      <c r="BI42" s="160" t="str">
        <f>IF($C42=$C$61,IF(LEN($B42)&gt;0,IF('Koreksi (p)'!AN41&gt;0,'Koreksi (p)'!AN41,0),""),"")</f>
        <v/>
      </c>
      <c r="BJ42" s="161">
        <f>IF($C42=$C$60,IF(LEN($B42)&gt;0,IF('Koreksi (p)'!AO41&gt;0,'Koreksi (p)'!AO41,0),""),"")</f>
        <v>0</v>
      </c>
      <c r="BK42" s="160" t="str">
        <f>IF($C42=$C$61,IF(LEN($B42)&gt;0,IF('Koreksi (p)'!AO41&gt;0,'Koreksi (p)'!AO41,0),""),"")</f>
        <v/>
      </c>
      <c r="BL42" s="161">
        <f>IF($C42=$C$60,IF(LEN($B42)&gt;0,IF('Koreksi (p)'!AP41&gt;0,'Koreksi (p)'!AP41,0),""),"")</f>
        <v>0</v>
      </c>
      <c r="BM42" s="160" t="str">
        <f>IF($C42=$C$61,IF(LEN($B42)&gt;0,IF('Koreksi (p)'!AP41&gt;0,'Koreksi (p)'!AP41,0),""),"")</f>
        <v/>
      </c>
      <c r="BN42" s="161">
        <f>IF($C42=$C$60,IF(LEN($B42)&gt;0,IF('Koreksi (p)'!AQ41&gt;0,'Koreksi (p)'!AQ41,0),""),"")</f>
        <v>0</v>
      </c>
      <c r="BO42" s="160" t="str">
        <f>IF($C42=$C$61,IF(LEN($B42)&gt;0,IF('Koreksi (p)'!AQ41&gt;0,'Koreksi (p)'!AQ41,0),""),"")</f>
        <v/>
      </c>
      <c r="BP42" s="161">
        <f>IF($C42=$C$60,IF(LEN($B42)&gt;0,IF('Koreksi (p)'!AR41&gt;0,'Koreksi (p)'!AR41,0),""),"")</f>
        <v>0</v>
      </c>
      <c r="BQ42" s="160" t="str">
        <f>IF($C42=$C$61,IF(LEN($B42)&gt;0,IF('Koreksi (p)'!AR41&gt;0,'Koreksi (p)'!AR41,0),""),"")</f>
        <v/>
      </c>
      <c r="BR42" s="161">
        <f>IF($C42=$C$60,IF(LEN($B42)&gt;0,IF('Koreksi (p)'!AS41&gt;0,'Koreksi (p)'!AS41,0),""),"")</f>
        <v>0</v>
      </c>
      <c r="BS42" s="160" t="str">
        <f>IF($C42=$C$61,IF(LEN($B42)&gt;0,IF('Koreksi (p)'!AS41&gt;0,'Koreksi (p)'!AS41,0),""),"")</f>
        <v/>
      </c>
      <c r="BT42" s="161">
        <f>IF($C42=$C$60,IF(LEN($B42)&gt;0,IF('Koreksi (p)'!AT41&gt;0,'Koreksi (p)'!AT41,0),""),"")</f>
        <v>0</v>
      </c>
      <c r="BU42" s="160" t="str">
        <f>IF($C42=$C$61,IF(LEN($B42)&gt;0,IF('Koreksi (p)'!AT41&gt;0,'Koreksi (p)'!AT41,0),""),"")</f>
        <v/>
      </c>
      <c r="BV42" s="161">
        <f>IF($C42=$C$60,IF(LEN($B42)&gt;0,IF('Koreksi (p)'!AU41&gt;0,'Koreksi (p)'!AU41,0),""),"")</f>
        <v>0</v>
      </c>
      <c r="BW42" s="160" t="str">
        <f>IF($C42=$C$61,IF(LEN($B42)&gt;0,IF('Koreksi (p)'!AU41&gt;0,'Koreksi (p)'!AU41,0),""),"")</f>
        <v/>
      </c>
      <c r="BX42" s="161">
        <f>IF($C42=$C$60,IF(LEN($B42)&gt;0,IF('Koreksi (p)'!AV41&gt;0,'Koreksi (p)'!AV41,0),""),"")</f>
        <v>0</v>
      </c>
      <c r="BY42" s="160" t="str">
        <f>IF($C42=$C$61,IF(LEN($B42)&gt;0,IF('Koreksi (p)'!AV41&gt;0,'Koreksi (p)'!AV41,0),""),"")</f>
        <v/>
      </c>
      <c r="BZ42" s="161">
        <f>IF($C42=$C$60,IF(LEN($B42)&gt;0,IF('Koreksi (p)'!AW41&gt;0,'Koreksi (p)'!AW41,0),""),"")</f>
        <v>0</v>
      </c>
      <c r="CA42" s="160" t="str">
        <f>IF($C42=$C$61,IF(LEN($B42)&gt;0,IF('Koreksi (p)'!AW41&gt;0,'Koreksi (p)'!AW41,0),""),"")</f>
        <v/>
      </c>
      <c r="CB42" s="161">
        <f>IF($C42=$C$60,IF(LEN($B42)&gt;0,IF('Koreksi (p)'!AX41&gt;0,'Koreksi (p)'!AX41,0),""),"")</f>
        <v>0</v>
      </c>
      <c r="CC42" s="160" t="str">
        <f>IF($C42=$C$61,IF(LEN($B42)&gt;0,IF('Koreksi (p)'!AX41&gt;0,'Koreksi (p)'!AX41,0),""),"")</f>
        <v/>
      </c>
      <c r="CD42" s="161">
        <f>IF($C42=$C$60,IF(LEN($B42)&gt;0,IF('Koreksi (p)'!AY41&gt;0,'Koreksi (p)'!AY41,0),""),"")</f>
        <v>0</v>
      </c>
      <c r="CE42" s="160" t="str">
        <f>IF($C42=$C$61,IF(LEN($B42)&gt;0,IF('Koreksi (p)'!AY41&gt;0,'Koreksi (p)'!AY41,0),""),"")</f>
        <v/>
      </c>
      <c r="CF42" s="90">
        <f>IF(LEN(C42)&gt;0,'Koreksi (p)'!AZ41,"")</f>
        <v>8</v>
      </c>
      <c r="CG42" s="7">
        <f>'Koreksi (p)'!BA41</f>
        <v>80</v>
      </c>
      <c r="CH42" s="7">
        <f t="shared" si="0"/>
        <v>80</v>
      </c>
      <c r="CI42" s="4" t="str">
        <f t="shared" si="1"/>
        <v>V</v>
      </c>
      <c r="CJ42" s="98" t="str">
        <f t="shared" si="2"/>
        <v>-</v>
      </c>
    </row>
    <row r="43" spans="1:88" ht="11.25" customHeight="1" thickBot="1">
      <c r="A43" s="99">
        <v>30</v>
      </c>
      <c r="B43" s="130" t="str">
        <f>IF('Koreksi (p)'!B42&lt;&gt;"",'Koreksi (p)'!B42,"")</f>
        <v>WAHYU ANGGUN SASMITA DEWI</v>
      </c>
      <c r="C43" s="106" t="str">
        <f>IF(LEN('Koreksi (p)'!C42)&gt;0,'Koreksi (p)'!C42,"")</f>
        <v>b</v>
      </c>
      <c r="D43" s="135" t="str">
        <f>IF($C43=$C$60,IF(LEN($B43)&gt;0,IF('Koreksi (p)'!L42&gt;0,'Koreksi (p)'!L42,0),""),"")</f>
        <v/>
      </c>
      <c r="E43" s="132">
        <f>IF($C43=$C$61,IF(LEN($B43)&gt;0,IF('Koreksi (p)'!L42&gt;0,'Koreksi (p)'!L42,0),""),"")</f>
        <v>0</v>
      </c>
      <c r="F43" s="135" t="str">
        <f>IF($C43=$C$60,IF(LEN($B43)&gt;0,IF('Koreksi (p)'!M42&gt;0,'Koreksi (p)'!M42,0),""),"")</f>
        <v/>
      </c>
      <c r="G43" s="132">
        <f>IF($C43=$C$61,IF(LEN($B43)&gt;0,IF('Koreksi (p)'!M42&gt;0,'Koreksi (p)'!M42,0),""),"")</f>
        <v>1</v>
      </c>
      <c r="H43" s="135" t="str">
        <f>IF($C43=$C$60,IF(LEN($B43)&gt;0,IF('Koreksi (p)'!N42
&gt;0,'Koreksi (p)'!N42,0),""),"")</f>
        <v/>
      </c>
      <c r="I43" s="132">
        <f>IF($C43=$C$61,IF(LEN($B43)&gt;0,IF('Koreksi (p)'!N42
&gt;0,'Koreksi (p)'!N42,0),""),"")</f>
        <v>1</v>
      </c>
      <c r="J43" s="135" t="str">
        <f>IF($C43=$C$60,IF(LEN($B43)&gt;0,IF('Koreksi (p)'!O42&gt;0,'Koreksi (p)'!O42,0),""),"")</f>
        <v/>
      </c>
      <c r="K43" s="162">
        <f>IF($C43=$C$61,IF(LEN($B43)&gt;0,IF('Koreksi (p)'!O42&gt;0,'Koreksi (p)'!O42,0),""),"")</f>
        <v>1</v>
      </c>
      <c r="L43" s="163" t="str">
        <f>IF($C43=$C$60,IF(LEN($B43)&gt;0,IF('Koreksi (p)'!P42&gt;0,'Koreksi (p)'!P42,0),""),"")</f>
        <v/>
      </c>
      <c r="M43" s="162">
        <f>IF($C43=$C$61,IF(LEN($B43)&gt;0,IF('Koreksi (p)'!P42&gt;0,'Koreksi (p)'!P42,0),""),"")</f>
        <v>1</v>
      </c>
      <c r="N43" s="163" t="str">
        <f>IF($C43=$C$60,IF(LEN($B43)&gt;0,IF('Koreksi (p)'!Q42&gt;0,'Koreksi (p)'!Q42,0),""),"")</f>
        <v/>
      </c>
      <c r="O43" s="162">
        <f>IF($C43=$C$61,IF(LEN($B43)&gt;0,IF('Koreksi (p)'!Q42&gt;0,'Koreksi (p)'!Q42,0),""),"")</f>
        <v>1</v>
      </c>
      <c r="P43" s="163" t="str">
        <f>IF($C43=$C$60,IF(LEN($B43)&gt;0,IF('Koreksi (p)'!R42&gt;0,'Koreksi (p)'!R42,0),""),"")</f>
        <v/>
      </c>
      <c r="Q43" s="162">
        <f>IF($C43=$C$61,IF(LEN($B43)&gt;0,IF('Koreksi (p)'!R42&gt;0,'Koreksi (p)'!R42,0),""),"")</f>
        <v>1</v>
      </c>
      <c r="R43" s="163" t="str">
        <f>IF($C43=$C$60,IF(LEN($B43)&gt;0,IF('Koreksi (p)'!S42&gt;0,'Koreksi (p)'!S42,0),""),"")</f>
        <v/>
      </c>
      <c r="S43" s="162">
        <f>IF($C43=$C$61,IF(LEN($B43)&gt;0,IF('Koreksi (p)'!S42&gt;0,'Koreksi (p)'!S42,0),""),"")</f>
        <v>1</v>
      </c>
      <c r="T43" s="163" t="str">
        <f>IF($C43=$C$60,IF(LEN($B43)&gt;0,IF('Koreksi (p)'!T42&gt;0,'Koreksi (p)'!T42,0),""),"")</f>
        <v/>
      </c>
      <c r="U43" s="162">
        <f>IF($C43=$C$61,IF(LEN($B43)&gt;0,IF('Koreksi (p)'!T42&gt;0,'Koreksi (p)'!T42,0),""),"")</f>
        <v>1</v>
      </c>
      <c r="V43" s="163" t="str">
        <f>IF($C43=$C$60,IF(LEN($B43)&gt;0,IF('Koreksi (p)'!U42&gt;0,'Koreksi (p)'!U42,0),""),"")</f>
        <v/>
      </c>
      <c r="W43" s="162">
        <f>IF($C43=$C$61,IF(LEN($B43)&gt;0,IF('Koreksi (p)'!U42&gt;0,'Koreksi (p)'!U42,0),""),"")</f>
        <v>1</v>
      </c>
      <c r="X43" s="163" t="str">
        <f>IF($C43=$C$60,IF(LEN($B43)&gt;0,IF('Koreksi (p)'!V42&gt;0,'Koreksi (p)'!V42,0),""),"")</f>
        <v/>
      </c>
      <c r="Y43" s="162">
        <f>IF($C43=$C$61,IF(LEN($B43)&gt;0,IF('Koreksi (p)'!V42&gt;0,'Koreksi (p)'!V42,0),""),"")</f>
        <v>0</v>
      </c>
      <c r="Z43" s="163" t="str">
        <f>IF($C43=$C$60,IF(LEN($B43)&gt;0,IF('Koreksi (p)'!W42&gt;0,'Koreksi (p)'!W42,0),""),"")</f>
        <v/>
      </c>
      <c r="AA43" s="162">
        <f>IF($C43=$C$61,IF(LEN($B43)&gt;0,IF('Koreksi (p)'!W42&gt;0,'Koreksi (p)'!W42,0),""),"")</f>
        <v>0</v>
      </c>
      <c r="AB43" s="163" t="str">
        <f>IF($C43=$C$60,IF(LEN($B43)&gt;0,IF('Koreksi (p)'!X42&gt;0,'Koreksi (p)'!X42,0),""),"")</f>
        <v/>
      </c>
      <c r="AC43" s="162">
        <f>IF($C43=$C$61,IF(LEN($B43)&gt;0,IF('Koreksi (p)'!X42&gt;0,'Koreksi (p)'!X42,0),""),"")</f>
        <v>0</v>
      </c>
      <c r="AD43" s="163" t="str">
        <f>IF($C43=$C$60,IF(LEN($B43)&gt;0,IF('Koreksi (p)'!Y42&gt;0,'Koreksi (p)'!Y42,0),""),"")</f>
        <v/>
      </c>
      <c r="AE43" s="162">
        <f>IF($C43=$C$61,IF(LEN($B43)&gt;0,IF('Koreksi (p)'!Y42&gt;0,'Koreksi (p)'!Y42,0),""),"")</f>
        <v>0</v>
      </c>
      <c r="AF43" s="163" t="str">
        <f>IF($C43=$C$60,IF(LEN($B43)&gt;0,IF('Koreksi (p)'!Z42&gt;0,'Koreksi (p)'!Z42,0),""),"")</f>
        <v/>
      </c>
      <c r="AG43" s="162">
        <f>IF($C43=$C$61,IF(LEN($B43)&gt;0,IF('Koreksi (p)'!Z42&gt;0,'Koreksi (p)'!Z42,0),""),"")</f>
        <v>0</v>
      </c>
      <c r="AH43" s="163" t="str">
        <f>IF($C43=$C$60,IF(LEN($B43)&gt;0,IF('Koreksi (p)'!AA42&gt;0,'Koreksi (p)'!AA42,0),""),"")</f>
        <v/>
      </c>
      <c r="AI43" s="162">
        <f>IF($C43=$C$61,IF(LEN($B43)&gt;0,IF('Koreksi (p)'!AA42&gt;0,'Koreksi (p)'!AA42,0),""),"")</f>
        <v>0</v>
      </c>
      <c r="AJ43" s="163" t="str">
        <f>IF($C43=$C$60,IF(LEN($B43)&gt;0,IF('Koreksi (p)'!AB42&gt;0,'Koreksi (p)'!AB42,0),""),"")</f>
        <v/>
      </c>
      <c r="AK43" s="162">
        <f>IF($C43=$C$61,IF(LEN($B43)&gt;0,IF('Koreksi (p)'!AB42&gt;0,'Koreksi (p)'!AB42,0),""),"")</f>
        <v>0</v>
      </c>
      <c r="AL43" s="163" t="str">
        <f>IF($C43=$C$60,IF(LEN($B43)&gt;0,IF('Koreksi (p)'!AC42&gt;0,'Koreksi (p)'!AC42,0),""),"")</f>
        <v/>
      </c>
      <c r="AM43" s="162">
        <f>IF($C43=$C$61,IF(LEN($B43)&gt;0,IF('Koreksi (p)'!AC42&gt;0,'Koreksi (p)'!AC42,0),""),"")</f>
        <v>0</v>
      </c>
      <c r="AN43" s="163" t="str">
        <f>IF($C43=$C$60,IF(LEN($B43)&gt;0,IF('Koreksi (p)'!AD42&gt;0,'Koreksi (p)'!AD42,0),""),"")</f>
        <v/>
      </c>
      <c r="AO43" s="162">
        <f>IF($C43=$C$61,IF(LEN($B43)&gt;0,IF('Koreksi (p)'!AD42&gt;0,'Koreksi (p)'!AD42,0),""),"")</f>
        <v>0</v>
      </c>
      <c r="AP43" s="163" t="str">
        <f>IF($C43=$C$60,IF(LEN($B43)&gt;0,IF('Koreksi (p)'!AE42&gt;0,'Koreksi (p)'!AE42,0),""),"")</f>
        <v/>
      </c>
      <c r="AQ43" s="162">
        <f>IF($C43=$C$61,IF(LEN($B43)&gt;0,IF('Koreksi (p)'!AE42&gt;0,'Koreksi (p)'!AE42,0),""),"")</f>
        <v>0</v>
      </c>
      <c r="AR43" s="163" t="str">
        <f>IF($C43=$C$60,IF(LEN($B43)&gt;0,IF('Koreksi (p)'!AF42&gt;0,'Koreksi (p)'!AF42,0),""),"")</f>
        <v/>
      </c>
      <c r="AS43" s="162">
        <f>IF($C43=$C$61,IF(LEN($B43)&gt;0,IF('Koreksi (p)'!AF42&gt;0,'Koreksi (p)'!AF42,0),""),"")</f>
        <v>0</v>
      </c>
      <c r="AT43" s="163" t="str">
        <f>IF($C43=$C$60,IF(LEN($B43)&gt;0,IF('Koreksi (p)'!AG42&gt;0,'Koreksi (p)'!AG42,0),""),"")</f>
        <v/>
      </c>
      <c r="AU43" s="162">
        <f>IF($C43=$C$61,IF(LEN($B43)&gt;0,IF('Koreksi (p)'!AG42&gt;0,'Koreksi (p)'!AG42,0),""),"")</f>
        <v>0</v>
      </c>
      <c r="AV43" s="163" t="str">
        <f>IF($C43=$C$60,IF(LEN($B43)&gt;0,IF('Koreksi (p)'!AH42&gt;0,'Koreksi (p)'!AH42,0),""),"")</f>
        <v/>
      </c>
      <c r="AW43" s="162">
        <f>IF($C43=$C$61,IF(LEN($B43)&gt;0,IF('Koreksi (p)'!AH42&gt;0,'Koreksi (p)'!AH42,0),""),"")</f>
        <v>0</v>
      </c>
      <c r="AX43" s="163" t="str">
        <f>IF($C43=$C$60,IF(LEN($B43)&gt;0,IF('Koreksi (p)'!AI42&gt;0,'Koreksi (p)'!AI42,0),""),"")</f>
        <v/>
      </c>
      <c r="AY43" s="162">
        <f>IF($C43=$C$61,IF(LEN($B43)&gt;0,IF('Koreksi (p)'!AI42&gt;0,'Koreksi (p)'!AI42,0),""),"")</f>
        <v>0</v>
      </c>
      <c r="AZ43" s="163" t="str">
        <f>IF($C43=$C$60,IF(LEN($B43)&gt;0,IF('Koreksi (p)'!AJ42&gt;0,'Koreksi (p)'!AJ42,0),""),"")</f>
        <v/>
      </c>
      <c r="BA43" s="162">
        <f>IF($C43=$C$61,IF(LEN($B43)&gt;0,IF('Koreksi (p)'!AJ42&gt;0,'Koreksi (p)'!AJ42,0),""),"")</f>
        <v>0</v>
      </c>
      <c r="BB43" s="163" t="str">
        <f>IF($C43=$C$60,IF(LEN($B43)&gt;0,IF('Koreksi (p)'!AK42&gt;0,'Koreksi (p)'!AK42,0),""),"")</f>
        <v/>
      </c>
      <c r="BC43" s="162">
        <f>IF($C43=$C$61,IF(LEN($B43)&gt;0,IF('Koreksi (p)'!AK42&gt;0,'Koreksi (p)'!AK42,0),""),"")</f>
        <v>0</v>
      </c>
      <c r="BD43" s="163" t="str">
        <f>IF($C43=$C$60,IF(LEN($B43)&gt;0,IF('Koreksi (p)'!AL42&gt;0,'Koreksi (p)'!AL42,0),""),"")</f>
        <v/>
      </c>
      <c r="BE43" s="162">
        <f>IF($C43=$C$61,IF(LEN($B43)&gt;0,IF('Koreksi (p)'!AL42&gt;0,'Koreksi (p)'!AL42,0),""),"")</f>
        <v>0</v>
      </c>
      <c r="BF43" s="163" t="str">
        <f>IF($C43=$C$60,IF(LEN($B43)&gt;0,IF('Koreksi (p)'!AM42&gt;0,'Koreksi (p)'!AM42,0),""),"")</f>
        <v/>
      </c>
      <c r="BG43" s="162">
        <f>IF($C43=$C$61,IF(LEN($B43)&gt;0,IF('Koreksi (p)'!AM42&gt;0,'Koreksi (p)'!AM42,0),""),"")</f>
        <v>0</v>
      </c>
      <c r="BH43" s="163" t="str">
        <f>IF($C43=$C$60,IF(LEN($B43)&gt;0,IF('Koreksi (p)'!AN42&gt;0,'Koreksi (p)'!AN42,0),""),"")</f>
        <v/>
      </c>
      <c r="BI43" s="162">
        <f>IF($C43=$C$61,IF(LEN($B43)&gt;0,IF('Koreksi (p)'!AN42&gt;0,'Koreksi (p)'!AN42,0),""),"")</f>
        <v>0</v>
      </c>
      <c r="BJ43" s="163" t="str">
        <f>IF($C43=$C$60,IF(LEN($B43)&gt;0,IF('Koreksi (p)'!AO42&gt;0,'Koreksi (p)'!AO42,0),""),"")</f>
        <v/>
      </c>
      <c r="BK43" s="162">
        <f>IF($C43=$C$61,IF(LEN($B43)&gt;0,IF('Koreksi (p)'!AO42&gt;0,'Koreksi (p)'!AO42,0),""),"")</f>
        <v>0</v>
      </c>
      <c r="BL43" s="163" t="str">
        <f>IF($C43=$C$60,IF(LEN($B43)&gt;0,IF('Koreksi (p)'!AP42&gt;0,'Koreksi (p)'!AP42,0),""),"")</f>
        <v/>
      </c>
      <c r="BM43" s="162">
        <f>IF($C43=$C$61,IF(LEN($B43)&gt;0,IF('Koreksi (p)'!AP42&gt;0,'Koreksi (p)'!AP42,0),""),"")</f>
        <v>0</v>
      </c>
      <c r="BN43" s="163" t="str">
        <f>IF($C43=$C$60,IF(LEN($B43)&gt;0,IF('Koreksi (p)'!AQ42&gt;0,'Koreksi (p)'!AQ42,0),""),"")</f>
        <v/>
      </c>
      <c r="BO43" s="162">
        <f>IF($C43=$C$61,IF(LEN($B43)&gt;0,IF('Koreksi (p)'!AQ42&gt;0,'Koreksi (p)'!AQ42,0),""),"")</f>
        <v>0</v>
      </c>
      <c r="BP43" s="163" t="str">
        <f>IF($C43=$C$60,IF(LEN($B43)&gt;0,IF('Koreksi (p)'!AR42&gt;0,'Koreksi (p)'!AR42,0),""),"")</f>
        <v/>
      </c>
      <c r="BQ43" s="162">
        <f>IF($C43=$C$61,IF(LEN($B43)&gt;0,IF('Koreksi (p)'!AR42&gt;0,'Koreksi (p)'!AR42,0),""),"")</f>
        <v>0</v>
      </c>
      <c r="BR43" s="163" t="str">
        <f>IF($C43=$C$60,IF(LEN($B43)&gt;0,IF('Koreksi (p)'!AS42&gt;0,'Koreksi (p)'!AS42,0),""),"")</f>
        <v/>
      </c>
      <c r="BS43" s="162">
        <f>IF($C43=$C$61,IF(LEN($B43)&gt;0,IF('Koreksi (p)'!AS42&gt;0,'Koreksi (p)'!AS42,0),""),"")</f>
        <v>0</v>
      </c>
      <c r="BT43" s="163" t="str">
        <f>IF($C43=$C$60,IF(LEN($B43)&gt;0,IF('Koreksi (p)'!AT42&gt;0,'Koreksi (p)'!AT42,0),""),"")</f>
        <v/>
      </c>
      <c r="BU43" s="162">
        <f>IF($C43=$C$61,IF(LEN($B43)&gt;0,IF('Koreksi (p)'!AT42&gt;0,'Koreksi (p)'!AT42,0),""),"")</f>
        <v>0</v>
      </c>
      <c r="BV43" s="163" t="str">
        <f>IF($C43=$C$60,IF(LEN($B43)&gt;0,IF('Koreksi (p)'!AU42&gt;0,'Koreksi (p)'!AU42,0),""),"")</f>
        <v/>
      </c>
      <c r="BW43" s="162">
        <f>IF($C43=$C$61,IF(LEN($B43)&gt;0,IF('Koreksi (p)'!AU42&gt;0,'Koreksi (p)'!AU42,0),""),"")</f>
        <v>0</v>
      </c>
      <c r="BX43" s="163" t="str">
        <f>IF($C43=$C$60,IF(LEN($B43)&gt;0,IF('Koreksi (p)'!AV42&gt;0,'Koreksi (p)'!AV42,0),""),"")</f>
        <v/>
      </c>
      <c r="BY43" s="162">
        <f>IF($C43=$C$61,IF(LEN($B43)&gt;0,IF('Koreksi (p)'!AV42&gt;0,'Koreksi (p)'!AV42,0),""),"")</f>
        <v>0</v>
      </c>
      <c r="BZ43" s="163" t="str">
        <f>IF($C43=$C$60,IF(LEN($B43)&gt;0,IF('Koreksi (p)'!AW42&gt;0,'Koreksi (p)'!AW42,0),""),"")</f>
        <v/>
      </c>
      <c r="CA43" s="162">
        <f>IF($C43=$C$61,IF(LEN($B43)&gt;0,IF('Koreksi (p)'!AW42&gt;0,'Koreksi (p)'!AW42,0),""),"")</f>
        <v>0</v>
      </c>
      <c r="CB43" s="163" t="str">
        <f>IF($C43=$C$60,IF(LEN($B43)&gt;0,IF('Koreksi (p)'!AX42&gt;0,'Koreksi (p)'!AX42,0),""),"")</f>
        <v/>
      </c>
      <c r="CC43" s="162">
        <f>IF($C43=$C$61,IF(LEN($B43)&gt;0,IF('Koreksi (p)'!AX42&gt;0,'Koreksi (p)'!AX42,0),""),"")</f>
        <v>0</v>
      </c>
      <c r="CD43" s="163" t="str">
        <f>IF($C43=$C$60,IF(LEN($B43)&gt;0,IF('Koreksi (p)'!AY42&gt;0,'Koreksi (p)'!AY42,0),""),"")</f>
        <v/>
      </c>
      <c r="CE43" s="162">
        <f>IF($C43=$C$61,IF(LEN($B43)&gt;0,IF('Koreksi (p)'!AY42&gt;0,'Koreksi (p)'!AY42,0),""),"")</f>
        <v>0</v>
      </c>
      <c r="CF43" s="103">
        <f>IF(LEN(C43)&gt;0,'Koreksi (p)'!AZ42,"")</f>
        <v>9</v>
      </c>
      <c r="CG43" s="100">
        <f>'Koreksi (p)'!BA42</f>
        <v>90</v>
      </c>
      <c r="CH43" s="100">
        <f t="shared" si="0"/>
        <v>90</v>
      </c>
      <c r="CI43" s="95" t="str">
        <f t="shared" si="1"/>
        <v>V</v>
      </c>
      <c r="CJ43" s="96" t="str">
        <f t="shared" si="2"/>
        <v>-</v>
      </c>
    </row>
    <row r="44" spans="1:88" ht="11.25" customHeight="1">
      <c r="A44" s="101">
        <v>31</v>
      </c>
      <c r="B44" s="128" t="str">
        <f>IF('Koreksi (p)'!B43&lt;&gt;"",'Koreksi (p)'!B43,"")</f>
        <v>WAHYU SETIA LAIYLA</v>
      </c>
      <c r="C44" s="104" t="str">
        <f>IF(LEN('Koreksi (p)'!C43)&gt;0,'Koreksi (p)'!C43,"")</f>
        <v>b</v>
      </c>
      <c r="D44" s="136" t="str">
        <f>IF($C44=$C$60,IF(LEN($B44)&gt;0,IF('Koreksi (p)'!L43&gt;0,'Koreksi (p)'!L43,0),""),"")</f>
        <v/>
      </c>
      <c r="E44" s="133">
        <f>IF($C44=$C$61,IF(LEN($B44)&gt;0,IF('Koreksi (p)'!L43&gt;0,'Koreksi (p)'!L43,0),""),"")</f>
        <v>1</v>
      </c>
      <c r="F44" s="136" t="str">
        <f>IF($C44=$C$60,IF(LEN($B44)&gt;0,IF('Koreksi (p)'!M43&gt;0,'Koreksi (p)'!M43,0),""),"")</f>
        <v/>
      </c>
      <c r="G44" s="133">
        <f>IF($C44=$C$61,IF(LEN($B44)&gt;0,IF('Koreksi (p)'!M43&gt;0,'Koreksi (p)'!M43,0),""),"")</f>
        <v>0</v>
      </c>
      <c r="H44" s="136" t="str">
        <f>IF($C44=$C$60,IF(LEN($B44)&gt;0,IF('Koreksi (p)'!N43
&gt;0,'Koreksi (p)'!N43,0),""),"")</f>
        <v/>
      </c>
      <c r="I44" s="133">
        <f>IF($C44=$C$61,IF(LEN($B44)&gt;0,IF('Koreksi (p)'!N43
&gt;0,'Koreksi (p)'!N43,0),""),"")</f>
        <v>1</v>
      </c>
      <c r="J44" s="136" t="str">
        <f>IF($C44=$C$60,IF(LEN($B44)&gt;0,IF('Koreksi (p)'!O43&gt;0,'Koreksi (p)'!O43,0),""),"")</f>
        <v/>
      </c>
      <c r="K44" s="164">
        <f>IF($C44=$C$61,IF(LEN($B44)&gt;0,IF('Koreksi (p)'!O43&gt;0,'Koreksi (p)'!O43,0),""),"")</f>
        <v>1</v>
      </c>
      <c r="L44" s="165" t="str">
        <f>IF($C44=$C$60,IF(LEN($B44)&gt;0,IF('Koreksi (p)'!P43&gt;0,'Koreksi (p)'!P43,0),""),"")</f>
        <v/>
      </c>
      <c r="M44" s="164">
        <f>IF($C44=$C$61,IF(LEN($B44)&gt;0,IF('Koreksi (p)'!P43&gt;0,'Koreksi (p)'!P43,0),""),"")</f>
        <v>0</v>
      </c>
      <c r="N44" s="165" t="str">
        <f>IF($C44=$C$60,IF(LEN($B44)&gt;0,IF('Koreksi (p)'!Q43&gt;0,'Koreksi (p)'!Q43,0),""),"")</f>
        <v/>
      </c>
      <c r="O44" s="164">
        <f>IF($C44=$C$61,IF(LEN($B44)&gt;0,IF('Koreksi (p)'!Q43&gt;0,'Koreksi (p)'!Q43,0),""),"")</f>
        <v>1</v>
      </c>
      <c r="P44" s="165" t="str">
        <f>IF($C44=$C$60,IF(LEN($B44)&gt;0,IF('Koreksi (p)'!R43&gt;0,'Koreksi (p)'!R43,0),""),"")</f>
        <v/>
      </c>
      <c r="Q44" s="164">
        <f>IF($C44=$C$61,IF(LEN($B44)&gt;0,IF('Koreksi (p)'!R43&gt;0,'Koreksi (p)'!R43,0),""),"")</f>
        <v>1</v>
      </c>
      <c r="R44" s="165" t="str">
        <f>IF($C44=$C$60,IF(LEN($B44)&gt;0,IF('Koreksi (p)'!S43&gt;0,'Koreksi (p)'!S43,0),""),"")</f>
        <v/>
      </c>
      <c r="S44" s="164">
        <f>IF($C44=$C$61,IF(LEN($B44)&gt;0,IF('Koreksi (p)'!S43&gt;0,'Koreksi (p)'!S43,0),""),"")</f>
        <v>0</v>
      </c>
      <c r="T44" s="165" t="str">
        <f>IF($C44=$C$60,IF(LEN($B44)&gt;0,IF('Koreksi (p)'!T43&gt;0,'Koreksi (p)'!T43,0),""),"")</f>
        <v/>
      </c>
      <c r="U44" s="164">
        <f>IF($C44=$C$61,IF(LEN($B44)&gt;0,IF('Koreksi (p)'!T43&gt;0,'Koreksi (p)'!T43,0),""),"")</f>
        <v>1</v>
      </c>
      <c r="V44" s="165" t="str">
        <f>IF($C44=$C$60,IF(LEN($B44)&gt;0,IF('Koreksi (p)'!U43&gt;0,'Koreksi (p)'!U43,0),""),"")</f>
        <v/>
      </c>
      <c r="W44" s="164">
        <f>IF($C44=$C$61,IF(LEN($B44)&gt;0,IF('Koreksi (p)'!U43&gt;0,'Koreksi (p)'!U43,0),""),"")</f>
        <v>1</v>
      </c>
      <c r="X44" s="165" t="str">
        <f>IF($C44=$C$60,IF(LEN($B44)&gt;0,IF('Koreksi (p)'!V43&gt;0,'Koreksi (p)'!V43,0),""),"")</f>
        <v/>
      </c>
      <c r="Y44" s="164">
        <f>IF($C44=$C$61,IF(LEN($B44)&gt;0,IF('Koreksi (p)'!V43&gt;0,'Koreksi (p)'!V43,0),""),"")</f>
        <v>0</v>
      </c>
      <c r="Z44" s="165" t="str">
        <f>IF($C44=$C$60,IF(LEN($B44)&gt;0,IF('Koreksi (p)'!W43&gt;0,'Koreksi (p)'!W43,0),""),"")</f>
        <v/>
      </c>
      <c r="AA44" s="164">
        <f>IF($C44=$C$61,IF(LEN($B44)&gt;0,IF('Koreksi (p)'!W43&gt;0,'Koreksi (p)'!W43,0),""),"")</f>
        <v>0</v>
      </c>
      <c r="AB44" s="165" t="str">
        <f>IF($C44=$C$60,IF(LEN($B44)&gt;0,IF('Koreksi (p)'!X43&gt;0,'Koreksi (p)'!X43,0),""),"")</f>
        <v/>
      </c>
      <c r="AC44" s="164">
        <f>IF($C44=$C$61,IF(LEN($B44)&gt;0,IF('Koreksi (p)'!X43&gt;0,'Koreksi (p)'!X43,0),""),"")</f>
        <v>0</v>
      </c>
      <c r="AD44" s="165" t="str">
        <f>IF($C44=$C$60,IF(LEN($B44)&gt;0,IF('Koreksi (p)'!Y43&gt;0,'Koreksi (p)'!Y43,0),""),"")</f>
        <v/>
      </c>
      <c r="AE44" s="164">
        <f>IF($C44=$C$61,IF(LEN($B44)&gt;0,IF('Koreksi (p)'!Y43&gt;0,'Koreksi (p)'!Y43,0),""),"")</f>
        <v>0</v>
      </c>
      <c r="AF44" s="165" t="str">
        <f>IF($C44=$C$60,IF(LEN($B44)&gt;0,IF('Koreksi (p)'!Z43&gt;0,'Koreksi (p)'!Z43,0),""),"")</f>
        <v/>
      </c>
      <c r="AG44" s="164">
        <f>IF($C44=$C$61,IF(LEN($B44)&gt;0,IF('Koreksi (p)'!Z43&gt;0,'Koreksi (p)'!Z43,0),""),"")</f>
        <v>0</v>
      </c>
      <c r="AH44" s="165" t="str">
        <f>IF($C44=$C$60,IF(LEN($B44)&gt;0,IF('Koreksi (p)'!AA43&gt;0,'Koreksi (p)'!AA43,0),""),"")</f>
        <v/>
      </c>
      <c r="AI44" s="164">
        <f>IF($C44=$C$61,IF(LEN($B44)&gt;0,IF('Koreksi (p)'!AA43&gt;0,'Koreksi (p)'!AA43,0),""),"")</f>
        <v>0</v>
      </c>
      <c r="AJ44" s="165" t="str">
        <f>IF($C44=$C$60,IF(LEN($B44)&gt;0,IF('Koreksi (p)'!AB43&gt;0,'Koreksi (p)'!AB43,0),""),"")</f>
        <v/>
      </c>
      <c r="AK44" s="164">
        <f>IF($C44=$C$61,IF(LEN($B44)&gt;0,IF('Koreksi (p)'!AB43&gt;0,'Koreksi (p)'!AB43,0),""),"")</f>
        <v>0</v>
      </c>
      <c r="AL44" s="165" t="str">
        <f>IF($C44=$C$60,IF(LEN($B44)&gt;0,IF('Koreksi (p)'!AC43&gt;0,'Koreksi (p)'!AC43,0),""),"")</f>
        <v/>
      </c>
      <c r="AM44" s="164">
        <f>IF($C44=$C$61,IF(LEN($B44)&gt;0,IF('Koreksi (p)'!AC43&gt;0,'Koreksi (p)'!AC43,0),""),"")</f>
        <v>0</v>
      </c>
      <c r="AN44" s="165" t="str">
        <f>IF($C44=$C$60,IF(LEN($B44)&gt;0,IF('Koreksi (p)'!AD43&gt;0,'Koreksi (p)'!AD43,0),""),"")</f>
        <v/>
      </c>
      <c r="AO44" s="164">
        <f>IF($C44=$C$61,IF(LEN($B44)&gt;0,IF('Koreksi (p)'!AD43&gt;0,'Koreksi (p)'!AD43,0),""),"")</f>
        <v>0</v>
      </c>
      <c r="AP44" s="165" t="str">
        <f>IF($C44=$C$60,IF(LEN($B44)&gt;0,IF('Koreksi (p)'!AE43&gt;0,'Koreksi (p)'!AE43,0),""),"")</f>
        <v/>
      </c>
      <c r="AQ44" s="164">
        <f>IF($C44=$C$61,IF(LEN($B44)&gt;0,IF('Koreksi (p)'!AE43&gt;0,'Koreksi (p)'!AE43,0),""),"")</f>
        <v>0</v>
      </c>
      <c r="AR44" s="165" t="str">
        <f>IF($C44=$C$60,IF(LEN($B44)&gt;0,IF('Koreksi (p)'!AF43&gt;0,'Koreksi (p)'!AF43,0),""),"")</f>
        <v/>
      </c>
      <c r="AS44" s="164">
        <f>IF($C44=$C$61,IF(LEN($B44)&gt;0,IF('Koreksi (p)'!AF43&gt;0,'Koreksi (p)'!AF43,0),""),"")</f>
        <v>0</v>
      </c>
      <c r="AT44" s="165" t="str">
        <f>IF($C44=$C$60,IF(LEN($B44)&gt;0,IF('Koreksi (p)'!AG43&gt;0,'Koreksi (p)'!AG43,0),""),"")</f>
        <v/>
      </c>
      <c r="AU44" s="164">
        <f>IF($C44=$C$61,IF(LEN($B44)&gt;0,IF('Koreksi (p)'!AG43&gt;0,'Koreksi (p)'!AG43,0),""),"")</f>
        <v>0</v>
      </c>
      <c r="AV44" s="165" t="str">
        <f>IF($C44=$C$60,IF(LEN($B44)&gt;0,IF('Koreksi (p)'!AH43&gt;0,'Koreksi (p)'!AH43,0),""),"")</f>
        <v/>
      </c>
      <c r="AW44" s="164">
        <f>IF($C44=$C$61,IF(LEN($B44)&gt;0,IF('Koreksi (p)'!AH43&gt;0,'Koreksi (p)'!AH43,0),""),"")</f>
        <v>0</v>
      </c>
      <c r="AX44" s="165" t="str">
        <f>IF($C44=$C$60,IF(LEN($B44)&gt;0,IF('Koreksi (p)'!AI43&gt;0,'Koreksi (p)'!AI43,0),""),"")</f>
        <v/>
      </c>
      <c r="AY44" s="164">
        <f>IF($C44=$C$61,IF(LEN($B44)&gt;0,IF('Koreksi (p)'!AI43&gt;0,'Koreksi (p)'!AI43,0),""),"")</f>
        <v>0</v>
      </c>
      <c r="AZ44" s="165" t="str">
        <f>IF($C44=$C$60,IF(LEN($B44)&gt;0,IF('Koreksi (p)'!AJ43&gt;0,'Koreksi (p)'!AJ43,0),""),"")</f>
        <v/>
      </c>
      <c r="BA44" s="164">
        <f>IF($C44=$C$61,IF(LEN($B44)&gt;0,IF('Koreksi (p)'!AJ43&gt;0,'Koreksi (p)'!AJ43,0),""),"")</f>
        <v>0</v>
      </c>
      <c r="BB44" s="165" t="str">
        <f>IF($C44=$C$60,IF(LEN($B44)&gt;0,IF('Koreksi (p)'!AK43&gt;0,'Koreksi (p)'!AK43,0),""),"")</f>
        <v/>
      </c>
      <c r="BC44" s="164">
        <f>IF($C44=$C$61,IF(LEN($B44)&gt;0,IF('Koreksi (p)'!AK43&gt;0,'Koreksi (p)'!AK43,0),""),"")</f>
        <v>0</v>
      </c>
      <c r="BD44" s="165" t="str">
        <f>IF($C44=$C$60,IF(LEN($B44)&gt;0,IF('Koreksi (p)'!AL43&gt;0,'Koreksi (p)'!AL43,0),""),"")</f>
        <v/>
      </c>
      <c r="BE44" s="164">
        <f>IF($C44=$C$61,IF(LEN($B44)&gt;0,IF('Koreksi (p)'!AL43&gt;0,'Koreksi (p)'!AL43,0),""),"")</f>
        <v>0</v>
      </c>
      <c r="BF44" s="165" t="str">
        <f>IF($C44=$C$60,IF(LEN($B44)&gt;0,IF('Koreksi (p)'!AM43&gt;0,'Koreksi (p)'!AM43,0),""),"")</f>
        <v/>
      </c>
      <c r="BG44" s="164">
        <f>IF($C44=$C$61,IF(LEN($B44)&gt;0,IF('Koreksi (p)'!AM43&gt;0,'Koreksi (p)'!AM43,0),""),"")</f>
        <v>0</v>
      </c>
      <c r="BH44" s="165" t="str">
        <f>IF($C44=$C$60,IF(LEN($B44)&gt;0,IF('Koreksi (p)'!AN43&gt;0,'Koreksi (p)'!AN43,0),""),"")</f>
        <v/>
      </c>
      <c r="BI44" s="164">
        <f>IF($C44=$C$61,IF(LEN($B44)&gt;0,IF('Koreksi (p)'!AN43&gt;0,'Koreksi (p)'!AN43,0),""),"")</f>
        <v>0</v>
      </c>
      <c r="BJ44" s="165" t="str">
        <f>IF($C44=$C$60,IF(LEN($B44)&gt;0,IF('Koreksi (p)'!AO43&gt;0,'Koreksi (p)'!AO43,0),""),"")</f>
        <v/>
      </c>
      <c r="BK44" s="164">
        <f>IF($C44=$C$61,IF(LEN($B44)&gt;0,IF('Koreksi (p)'!AO43&gt;0,'Koreksi (p)'!AO43,0),""),"")</f>
        <v>0</v>
      </c>
      <c r="BL44" s="165" t="str">
        <f>IF($C44=$C$60,IF(LEN($B44)&gt;0,IF('Koreksi (p)'!AP43&gt;0,'Koreksi (p)'!AP43,0),""),"")</f>
        <v/>
      </c>
      <c r="BM44" s="164">
        <f>IF($C44=$C$61,IF(LEN($B44)&gt;0,IF('Koreksi (p)'!AP43&gt;0,'Koreksi (p)'!AP43,0),""),"")</f>
        <v>0</v>
      </c>
      <c r="BN44" s="165" t="str">
        <f>IF($C44=$C$60,IF(LEN($B44)&gt;0,IF('Koreksi (p)'!AQ43&gt;0,'Koreksi (p)'!AQ43,0),""),"")</f>
        <v/>
      </c>
      <c r="BO44" s="164">
        <f>IF($C44=$C$61,IF(LEN($B44)&gt;0,IF('Koreksi (p)'!AQ43&gt;0,'Koreksi (p)'!AQ43,0),""),"")</f>
        <v>0</v>
      </c>
      <c r="BP44" s="165" t="str">
        <f>IF($C44=$C$60,IF(LEN($B44)&gt;0,IF('Koreksi (p)'!AR43&gt;0,'Koreksi (p)'!AR43,0),""),"")</f>
        <v/>
      </c>
      <c r="BQ44" s="164">
        <f>IF($C44=$C$61,IF(LEN($B44)&gt;0,IF('Koreksi (p)'!AR43&gt;0,'Koreksi (p)'!AR43,0),""),"")</f>
        <v>0</v>
      </c>
      <c r="BR44" s="165" t="str">
        <f>IF($C44=$C$60,IF(LEN($B44)&gt;0,IF('Koreksi (p)'!AS43&gt;0,'Koreksi (p)'!AS43,0),""),"")</f>
        <v/>
      </c>
      <c r="BS44" s="164">
        <f>IF($C44=$C$61,IF(LEN($B44)&gt;0,IF('Koreksi (p)'!AS43&gt;0,'Koreksi (p)'!AS43,0),""),"")</f>
        <v>0</v>
      </c>
      <c r="BT44" s="165" t="str">
        <f>IF($C44=$C$60,IF(LEN($B44)&gt;0,IF('Koreksi (p)'!AT43&gt;0,'Koreksi (p)'!AT43,0),""),"")</f>
        <v/>
      </c>
      <c r="BU44" s="164">
        <f>IF($C44=$C$61,IF(LEN($B44)&gt;0,IF('Koreksi (p)'!AT43&gt;0,'Koreksi (p)'!AT43,0),""),"")</f>
        <v>0</v>
      </c>
      <c r="BV44" s="165" t="str">
        <f>IF($C44=$C$60,IF(LEN($B44)&gt;0,IF('Koreksi (p)'!AU43&gt;0,'Koreksi (p)'!AU43,0),""),"")</f>
        <v/>
      </c>
      <c r="BW44" s="164">
        <f>IF($C44=$C$61,IF(LEN($B44)&gt;0,IF('Koreksi (p)'!AU43&gt;0,'Koreksi (p)'!AU43,0),""),"")</f>
        <v>0</v>
      </c>
      <c r="BX44" s="165" t="str">
        <f>IF($C44=$C$60,IF(LEN($B44)&gt;0,IF('Koreksi (p)'!AV43&gt;0,'Koreksi (p)'!AV43,0),""),"")</f>
        <v/>
      </c>
      <c r="BY44" s="164">
        <f>IF($C44=$C$61,IF(LEN($B44)&gt;0,IF('Koreksi (p)'!AV43&gt;0,'Koreksi (p)'!AV43,0),""),"")</f>
        <v>0</v>
      </c>
      <c r="BZ44" s="165" t="str">
        <f>IF($C44=$C$60,IF(LEN($B44)&gt;0,IF('Koreksi (p)'!AW43&gt;0,'Koreksi (p)'!AW43,0),""),"")</f>
        <v/>
      </c>
      <c r="CA44" s="164">
        <f>IF($C44=$C$61,IF(LEN($B44)&gt;0,IF('Koreksi (p)'!AW43&gt;0,'Koreksi (p)'!AW43,0),""),"")</f>
        <v>0</v>
      </c>
      <c r="CB44" s="165" t="str">
        <f>IF($C44=$C$60,IF(LEN($B44)&gt;0,IF('Koreksi (p)'!AX43&gt;0,'Koreksi (p)'!AX43,0),""),"")</f>
        <v/>
      </c>
      <c r="CC44" s="164">
        <f>IF($C44=$C$61,IF(LEN($B44)&gt;0,IF('Koreksi (p)'!AX43&gt;0,'Koreksi (p)'!AX43,0),""),"")</f>
        <v>0</v>
      </c>
      <c r="CD44" s="165" t="str">
        <f>IF($C44=$C$60,IF(LEN($B44)&gt;0,IF('Koreksi (p)'!AY43&gt;0,'Koreksi (p)'!AY43,0),""),"")</f>
        <v/>
      </c>
      <c r="CE44" s="164">
        <f>IF($C44=$C$61,IF(LEN($B44)&gt;0,IF('Koreksi (p)'!AY43&gt;0,'Koreksi (p)'!AY43,0),""),"")</f>
        <v>0</v>
      </c>
      <c r="CF44" s="46">
        <f>IF(LEN(C44)&gt;0,'Koreksi (p)'!AZ43,"")</f>
        <v>7</v>
      </c>
      <c r="CG44" s="102">
        <f>'Koreksi (p)'!BA43</f>
        <v>70</v>
      </c>
      <c r="CH44" s="102">
        <f t="shared" si="0"/>
        <v>70</v>
      </c>
      <c r="CI44" s="93" t="str">
        <f t="shared" si="1"/>
        <v>V</v>
      </c>
      <c r="CJ44" s="94" t="str">
        <f t="shared" si="2"/>
        <v>-</v>
      </c>
    </row>
    <row r="45" spans="1:88" ht="11.25" customHeight="1">
      <c r="A45" s="97">
        <v>32</v>
      </c>
      <c r="B45" s="129" t="str">
        <f>IF('Koreksi (p)'!B44&lt;&gt;"",'Koreksi (p)'!B44,"")</f>
        <v>WINDA PRIHATIN</v>
      </c>
      <c r="C45" s="105" t="str">
        <f>IF(LEN('Koreksi (p)'!C44)&gt;0,'Koreksi (p)'!C44,"")</f>
        <v>a</v>
      </c>
      <c r="D45" s="134">
        <f>IF($C45=$C$60,IF(LEN($B45)&gt;0,IF('Koreksi (p)'!L44&gt;0,'Koreksi (p)'!L44,0),""),"")</f>
        <v>1</v>
      </c>
      <c r="E45" s="131" t="str">
        <f>IF($C45=$C$61,IF(LEN($B45)&gt;0,IF('Koreksi (p)'!L44&gt;0,'Koreksi (p)'!L44,0),""),"")</f>
        <v/>
      </c>
      <c r="F45" s="134">
        <f>IF($C45=$C$60,IF(LEN($B45)&gt;0,IF('Koreksi (p)'!M44&gt;0,'Koreksi (p)'!M44,0),""),"")</f>
        <v>0</v>
      </c>
      <c r="G45" s="131" t="str">
        <f>IF($C45=$C$61,IF(LEN($B45)&gt;0,IF('Koreksi (p)'!M44&gt;0,'Koreksi (p)'!M44,0),""),"")</f>
        <v/>
      </c>
      <c r="H45" s="134">
        <f>IF($C45=$C$60,IF(LEN($B45)&gt;0,IF('Koreksi (p)'!N44
&gt;0,'Koreksi (p)'!N44,0),""),"")</f>
        <v>1</v>
      </c>
      <c r="I45" s="131" t="str">
        <f>IF($C45=$C$61,IF(LEN($B45)&gt;0,IF('Koreksi (p)'!N44
&gt;0,'Koreksi (p)'!N44,0),""),"")</f>
        <v/>
      </c>
      <c r="J45" s="134">
        <f>IF($C45=$C$60,IF(LEN($B45)&gt;0,IF('Koreksi (p)'!O44&gt;0,'Koreksi (p)'!O44,0),""),"")</f>
        <v>1</v>
      </c>
      <c r="K45" s="160" t="str">
        <f>IF($C45=$C$61,IF(LEN($B45)&gt;0,IF('Koreksi (p)'!O44&gt;0,'Koreksi (p)'!O44,0),""),"")</f>
        <v/>
      </c>
      <c r="L45" s="161">
        <f>IF($C45=$C$60,IF(LEN($B45)&gt;0,IF('Koreksi (p)'!P44&gt;0,'Koreksi (p)'!P44,0),""),"")</f>
        <v>0</v>
      </c>
      <c r="M45" s="160" t="str">
        <f>IF($C45=$C$61,IF(LEN($B45)&gt;0,IF('Koreksi (p)'!P44&gt;0,'Koreksi (p)'!P44,0),""),"")</f>
        <v/>
      </c>
      <c r="N45" s="161">
        <f>IF($C45=$C$60,IF(LEN($B45)&gt;0,IF('Koreksi (p)'!Q44&gt;0,'Koreksi (p)'!Q44,0),""),"")</f>
        <v>1</v>
      </c>
      <c r="O45" s="160" t="str">
        <f>IF($C45=$C$61,IF(LEN($B45)&gt;0,IF('Koreksi (p)'!Q44&gt;0,'Koreksi (p)'!Q44,0),""),"")</f>
        <v/>
      </c>
      <c r="P45" s="161">
        <f>IF($C45=$C$60,IF(LEN($B45)&gt;0,IF('Koreksi (p)'!R44&gt;0,'Koreksi (p)'!R44,0),""),"")</f>
        <v>1</v>
      </c>
      <c r="Q45" s="160" t="str">
        <f>IF($C45=$C$61,IF(LEN($B45)&gt;0,IF('Koreksi (p)'!R44&gt;0,'Koreksi (p)'!R44,0),""),"")</f>
        <v/>
      </c>
      <c r="R45" s="161">
        <f>IF($C45=$C$60,IF(LEN($B45)&gt;0,IF('Koreksi (p)'!S44&gt;0,'Koreksi (p)'!S44,0),""),"")</f>
        <v>1</v>
      </c>
      <c r="S45" s="160" t="str">
        <f>IF($C45=$C$61,IF(LEN($B45)&gt;0,IF('Koreksi (p)'!S44&gt;0,'Koreksi (p)'!S44,0),""),"")</f>
        <v/>
      </c>
      <c r="T45" s="161">
        <f>IF($C45=$C$60,IF(LEN($B45)&gt;0,IF('Koreksi (p)'!T44&gt;0,'Koreksi (p)'!T44,0),""),"")</f>
        <v>1</v>
      </c>
      <c r="U45" s="160" t="str">
        <f>IF($C45=$C$61,IF(LEN($B45)&gt;0,IF('Koreksi (p)'!T44&gt;0,'Koreksi (p)'!T44,0),""),"")</f>
        <v/>
      </c>
      <c r="V45" s="161">
        <f>IF($C45=$C$60,IF(LEN($B45)&gt;0,IF('Koreksi (p)'!U44&gt;0,'Koreksi (p)'!U44,0),""),"")</f>
        <v>1</v>
      </c>
      <c r="W45" s="160" t="str">
        <f>IF($C45=$C$61,IF(LEN($B45)&gt;0,IF('Koreksi (p)'!U44&gt;0,'Koreksi (p)'!U44,0),""),"")</f>
        <v/>
      </c>
      <c r="X45" s="161">
        <f>IF($C45=$C$60,IF(LEN($B45)&gt;0,IF('Koreksi (p)'!V44&gt;0,'Koreksi (p)'!V44,0),""),"")</f>
        <v>0</v>
      </c>
      <c r="Y45" s="160" t="str">
        <f>IF($C45=$C$61,IF(LEN($B45)&gt;0,IF('Koreksi (p)'!V44&gt;0,'Koreksi (p)'!V44,0),""),"")</f>
        <v/>
      </c>
      <c r="Z45" s="161">
        <f>IF($C45=$C$60,IF(LEN($B45)&gt;0,IF('Koreksi (p)'!W44&gt;0,'Koreksi (p)'!W44,0),""),"")</f>
        <v>0</v>
      </c>
      <c r="AA45" s="160" t="str">
        <f>IF($C45=$C$61,IF(LEN($B45)&gt;0,IF('Koreksi (p)'!W44&gt;0,'Koreksi (p)'!W44,0),""),"")</f>
        <v/>
      </c>
      <c r="AB45" s="161">
        <f>IF($C45=$C$60,IF(LEN($B45)&gt;0,IF('Koreksi (p)'!X44&gt;0,'Koreksi (p)'!X44,0),""),"")</f>
        <v>0</v>
      </c>
      <c r="AC45" s="160" t="str">
        <f>IF($C45=$C$61,IF(LEN($B45)&gt;0,IF('Koreksi (p)'!X44&gt;0,'Koreksi (p)'!X44,0),""),"")</f>
        <v/>
      </c>
      <c r="AD45" s="161">
        <f>IF($C45=$C$60,IF(LEN($B45)&gt;0,IF('Koreksi (p)'!Y44&gt;0,'Koreksi (p)'!Y44,0),""),"")</f>
        <v>0</v>
      </c>
      <c r="AE45" s="160" t="str">
        <f>IF($C45=$C$61,IF(LEN($B45)&gt;0,IF('Koreksi (p)'!Y44&gt;0,'Koreksi (p)'!Y44,0),""),"")</f>
        <v/>
      </c>
      <c r="AF45" s="161">
        <f>IF($C45=$C$60,IF(LEN($B45)&gt;0,IF('Koreksi (p)'!Z44&gt;0,'Koreksi (p)'!Z44,0),""),"")</f>
        <v>0</v>
      </c>
      <c r="AG45" s="160" t="str">
        <f>IF($C45=$C$61,IF(LEN($B45)&gt;0,IF('Koreksi (p)'!Z44&gt;0,'Koreksi (p)'!Z44,0),""),"")</f>
        <v/>
      </c>
      <c r="AH45" s="161">
        <f>IF($C45=$C$60,IF(LEN($B45)&gt;0,IF('Koreksi (p)'!AA44&gt;0,'Koreksi (p)'!AA44,0),""),"")</f>
        <v>0</v>
      </c>
      <c r="AI45" s="160" t="str">
        <f>IF($C45=$C$61,IF(LEN($B45)&gt;0,IF('Koreksi (p)'!AA44&gt;0,'Koreksi (p)'!AA44,0),""),"")</f>
        <v/>
      </c>
      <c r="AJ45" s="161">
        <f>IF($C45=$C$60,IF(LEN($B45)&gt;0,IF('Koreksi (p)'!AB44&gt;0,'Koreksi (p)'!AB44,0),""),"")</f>
        <v>0</v>
      </c>
      <c r="AK45" s="160" t="str">
        <f>IF($C45=$C$61,IF(LEN($B45)&gt;0,IF('Koreksi (p)'!AB44&gt;0,'Koreksi (p)'!AB44,0),""),"")</f>
        <v/>
      </c>
      <c r="AL45" s="161">
        <f>IF($C45=$C$60,IF(LEN($B45)&gt;0,IF('Koreksi (p)'!AC44&gt;0,'Koreksi (p)'!AC44,0),""),"")</f>
        <v>0</v>
      </c>
      <c r="AM45" s="160" t="str">
        <f>IF($C45=$C$61,IF(LEN($B45)&gt;0,IF('Koreksi (p)'!AC44&gt;0,'Koreksi (p)'!AC44,0),""),"")</f>
        <v/>
      </c>
      <c r="AN45" s="161">
        <f>IF($C45=$C$60,IF(LEN($B45)&gt;0,IF('Koreksi (p)'!AD44&gt;0,'Koreksi (p)'!AD44,0),""),"")</f>
        <v>0</v>
      </c>
      <c r="AO45" s="160" t="str">
        <f>IF($C45=$C$61,IF(LEN($B45)&gt;0,IF('Koreksi (p)'!AD44&gt;0,'Koreksi (p)'!AD44,0),""),"")</f>
        <v/>
      </c>
      <c r="AP45" s="161">
        <f>IF($C45=$C$60,IF(LEN($B45)&gt;0,IF('Koreksi (p)'!AE44&gt;0,'Koreksi (p)'!AE44,0),""),"")</f>
        <v>0</v>
      </c>
      <c r="AQ45" s="160" t="str">
        <f>IF($C45=$C$61,IF(LEN($B45)&gt;0,IF('Koreksi (p)'!AE44&gt;0,'Koreksi (p)'!AE44,0),""),"")</f>
        <v/>
      </c>
      <c r="AR45" s="161">
        <f>IF($C45=$C$60,IF(LEN($B45)&gt;0,IF('Koreksi (p)'!AF44&gt;0,'Koreksi (p)'!AF44,0),""),"")</f>
        <v>0</v>
      </c>
      <c r="AS45" s="160" t="str">
        <f>IF($C45=$C$61,IF(LEN($B45)&gt;0,IF('Koreksi (p)'!AF44&gt;0,'Koreksi (p)'!AF44,0),""),"")</f>
        <v/>
      </c>
      <c r="AT45" s="161">
        <f>IF($C45=$C$60,IF(LEN($B45)&gt;0,IF('Koreksi (p)'!AG44&gt;0,'Koreksi (p)'!AG44,0),""),"")</f>
        <v>0</v>
      </c>
      <c r="AU45" s="160" t="str">
        <f>IF($C45=$C$61,IF(LEN($B45)&gt;0,IF('Koreksi (p)'!AG44&gt;0,'Koreksi (p)'!AG44,0),""),"")</f>
        <v/>
      </c>
      <c r="AV45" s="161">
        <f>IF($C45=$C$60,IF(LEN($B45)&gt;0,IF('Koreksi (p)'!AH44&gt;0,'Koreksi (p)'!AH44,0),""),"")</f>
        <v>0</v>
      </c>
      <c r="AW45" s="160" t="str">
        <f>IF($C45=$C$61,IF(LEN($B45)&gt;0,IF('Koreksi (p)'!AH44&gt;0,'Koreksi (p)'!AH44,0),""),"")</f>
        <v/>
      </c>
      <c r="AX45" s="161">
        <f>IF($C45=$C$60,IF(LEN($B45)&gt;0,IF('Koreksi (p)'!AI44&gt;0,'Koreksi (p)'!AI44,0),""),"")</f>
        <v>0</v>
      </c>
      <c r="AY45" s="160" t="str">
        <f>IF($C45=$C$61,IF(LEN($B45)&gt;0,IF('Koreksi (p)'!AI44&gt;0,'Koreksi (p)'!AI44,0),""),"")</f>
        <v/>
      </c>
      <c r="AZ45" s="161">
        <f>IF($C45=$C$60,IF(LEN($B45)&gt;0,IF('Koreksi (p)'!AJ44&gt;0,'Koreksi (p)'!AJ44,0),""),"")</f>
        <v>0</v>
      </c>
      <c r="BA45" s="160" t="str">
        <f>IF($C45=$C$61,IF(LEN($B45)&gt;0,IF('Koreksi (p)'!AJ44&gt;0,'Koreksi (p)'!AJ44,0),""),"")</f>
        <v/>
      </c>
      <c r="BB45" s="161">
        <f>IF($C45=$C$60,IF(LEN($B45)&gt;0,IF('Koreksi (p)'!AK44&gt;0,'Koreksi (p)'!AK44,0),""),"")</f>
        <v>0</v>
      </c>
      <c r="BC45" s="160" t="str">
        <f>IF($C45=$C$61,IF(LEN($B45)&gt;0,IF('Koreksi (p)'!AK44&gt;0,'Koreksi (p)'!AK44,0),""),"")</f>
        <v/>
      </c>
      <c r="BD45" s="161">
        <f>IF($C45=$C$60,IF(LEN($B45)&gt;0,IF('Koreksi (p)'!AL44&gt;0,'Koreksi (p)'!AL44,0),""),"")</f>
        <v>0</v>
      </c>
      <c r="BE45" s="160" t="str">
        <f>IF($C45=$C$61,IF(LEN($B45)&gt;0,IF('Koreksi (p)'!AL44&gt;0,'Koreksi (p)'!AL44,0),""),"")</f>
        <v/>
      </c>
      <c r="BF45" s="161">
        <f>IF($C45=$C$60,IF(LEN($B45)&gt;0,IF('Koreksi (p)'!AM44&gt;0,'Koreksi (p)'!AM44,0),""),"")</f>
        <v>0</v>
      </c>
      <c r="BG45" s="160" t="str">
        <f>IF($C45=$C$61,IF(LEN($B45)&gt;0,IF('Koreksi (p)'!AM44&gt;0,'Koreksi (p)'!AM44,0),""),"")</f>
        <v/>
      </c>
      <c r="BH45" s="161">
        <f>IF($C45=$C$60,IF(LEN($B45)&gt;0,IF('Koreksi (p)'!AN44&gt;0,'Koreksi (p)'!AN44,0),""),"")</f>
        <v>0</v>
      </c>
      <c r="BI45" s="160" t="str">
        <f>IF($C45=$C$61,IF(LEN($B45)&gt;0,IF('Koreksi (p)'!AN44&gt;0,'Koreksi (p)'!AN44,0),""),"")</f>
        <v/>
      </c>
      <c r="BJ45" s="161">
        <f>IF($C45=$C$60,IF(LEN($B45)&gt;0,IF('Koreksi (p)'!AO44&gt;0,'Koreksi (p)'!AO44,0),""),"")</f>
        <v>0</v>
      </c>
      <c r="BK45" s="160" t="str">
        <f>IF($C45=$C$61,IF(LEN($B45)&gt;0,IF('Koreksi (p)'!AO44&gt;0,'Koreksi (p)'!AO44,0),""),"")</f>
        <v/>
      </c>
      <c r="BL45" s="161">
        <f>IF($C45=$C$60,IF(LEN($B45)&gt;0,IF('Koreksi (p)'!AP44&gt;0,'Koreksi (p)'!AP44,0),""),"")</f>
        <v>0</v>
      </c>
      <c r="BM45" s="160" t="str">
        <f>IF($C45=$C$61,IF(LEN($B45)&gt;0,IF('Koreksi (p)'!AP44&gt;0,'Koreksi (p)'!AP44,0),""),"")</f>
        <v/>
      </c>
      <c r="BN45" s="161">
        <f>IF($C45=$C$60,IF(LEN($B45)&gt;0,IF('Koreksi (p)'!AQ44&gt;0,'Koreksi (p)'!AQ44,0),""),"")</f>
        <v>0</v>
      </c>
      <c r="BO45" s="160" t="str">
        <f>IF($C45=$C$61,IF(LEN($B45)&gt;0,IF('Koreksi (p)'!AQ44&gt;0,'Koreksi (p)'!AQ44,0),""),"")</f>
        <v/>
      </c>
      <c r="BP45" s="161">
        <f>IF($C45=$C$60,IF(LEN($B45)&gt;0,IF('Koreksi (p)'!AR44&gt;0,'Koreksi (p)'!AR44,0),""),"")</f>
        <v>0</v>
      </c>
      <c r="BQ45" s="160" t="str">
        <f>IF($C45=$C$61,IF(LEN($B45)&gt;0,IF('Koreksi (p)'!AR44&gt;0,'Koreksi (p)'!AR44,0),""),"")</f>
        <v/>
      </c>
      <c r="BR45" s="161">
        <f>IF($C45=$C$60,IF(LEN($B45)&gt;0,IF('Koreksi (p)'!AS44&gt;0,'Koreksi (p)'!AS44,0),""),"")</f>
        <v>0</v>
      </c>
      <c r="BS45" s="160" t="str">
        <f>IF($C45=$C$61,IF(LEN($B45)&gt;0,IF('Koreksi (p)'!AS44&gt;0,'Koreksi (p)'!AS44,0),""),"")</f>
        <v/>
      </c>
      <c r="BT45" s="161">
        <f>IF($C45=$C$60,IF(LEN($B45)&gt;0,IF('Koreksi (p)'!AT44&gt;0,'Koreksi (p)'!AT44,0),""),"")</f>
        <v>0</v>
      </c>
      <c r="BU45" s="160" t="str">
        <f>IF($C45=$C$61,IF(LEN($B45)&gt;0,IF('Koreksi (p)'!AT44&gt;0,'Koreksi (p)'!AT44,0),""),"")</f>
        <v/>
      </c>
      <c r="BV45" s="161">
        <f>IF($C45=$C$60,IF(LEN($B45)&gt;0,IF('Koreksi (p)'!AU44&gt;0,'Koreksi (p)'!AU44,0),""),"")</f>
        <v>0</v>
      </c>
      <c r="BW45" s="160" t="str">
        <f>IF($C45=$C$61,IF(LEN($B45)&gt;0,IF('Koreksi (p)'!AU44&gt;0,'Koreksi (p)'!AU44,0),""),"")</f>
        <v/>
      </c>
      <c r="BX45" s="161">
        <f>IF($C45=$C$60,IF(LEN($B45)&gt;0,IF('Koreksi (p)'!AV44&gt;0,'Koreksi (p)'!AV44,0),""),"")</f>
        <v>0</v>
      </c>
      <c r="BY45" s="160" t="str">
        <f>IF($C45=$C$61,IF(LEN($B45)&gt;0,IF('Koreksi (p)'!AV44&gt;0,'Koreksi (p)'!AV44,0),""),"")</f>
        <v/>
      </c>
      <c r="BZ45" s="161">
        <f>IF($C45=$C$60,IF(LEN($B45)&gt;0,IF('Koreksi (p)'!AW44&gt;0,'Koreksi (p)'!AW44,0),""),"")</f>
        <v>0</v>
      </c>
      <c r="CA45" s="160" t="str">
        <f>IF($C45=$C$61,IF(LEN($B45)&gt;0,IF('Koreksi (p)'!AW44&gt;0,'Koreksi (p)'!AW44,0),""),"")</f>
        <v/>
      </c>
      <c r="CB45" s="161">
        <f>IF($C45=$C$60,IF(LEN($B45)&gt;0,IF('Koreksi (p)'!AX44&gt;0,'Koreksi (p)'!AX44,0),""),"")</f>
        <v>0</v>
      </c>
      <c r="CC45" s="160" t="str">
        <f>IF($C45=$C$61,IF(LEN($B45)&gt;0,IF('Koreksi (p)'!AX44&gt;0,'Koreksi (p)'!AX44,0),""),"")</f>
        <v/>
      </c>
      <c r="CD45" s="161">
        <f>IF($C45=$C$60,IF(LEN($B45)&gt;0,IF('Koreksi (p)'!AY44&gt;0,'Koreksi (p)'!AY44,0),""),"")</f>
        <v>0</v>
      </c>
      <c r="CE45" s="160" t="str">
        <f>IF($C45=$C$61,IF(LEN($B45)&gt;0,IF('Koreksi (p)'!AY44&gt;0,'Koreksi (p)'!AY44,0),""),"")</f>
        <v/>
      </c>
      <c r="CF45" s="90">
        <f>IF(LEN(C45)&gt;0,'Koreksi (p)'!AZ44,"")</f>
        <v>8</v>
      </c>
      <c r="CG45" s="7">
        <f>'Koreksi (p)'!BA44</f>
        <v>80</v>
      </c>
      <c r="CH45" s="7">
        <f t="shared" si="0"/>
        <v>80</v>
      </c>
      <c r="CI45" s="4" t="str">
        <f t="shared" si="1"/>
        <v>V</v>
      </c>
      <c r="CJ45" s="98" t="str">
        <f t="shared" si="2"/>
        <v>-</v>
      </c>
    </row>
    <row r="46" spans="1:88" ht="11.25" customHeight="1">
      <c r="A46" s="97">
        <v>33</v>
      </c>
      <c r="B46" s="129" t="str">
        <f>IF('Koreksi (p)'!B45&lt;&gt;"",'Koreksi (p)'!B45,"")</f>
        <v>YUNI SAFITRI</v>
      </c>
      <c r="C46" s="105" t="str">
        <f>IF(LEN('Koreksi (p)'!C45)&gt;0,'Koreksi (p)'!C45,"")</f>
        <v>b</v>
      </c>
      <c r="D46" s="134" t="str">
        <f>IF($C46=$C$60,IF(LEN($B46)&gt;0,IF('Koreksi (p)'!L45&gt;0,'Koreksi (p)'!L45,0),""),"")</f>
        <v/>
      </c>
      <c r="E46" s="131">
        <f>IF($C46=$C$61,IF(LEN($B46)&gt;0,IF('Koreksi (p)'!L45&gt;0,'Koreksi (p)'!L45,0),""),"")</f>
        <v>1</v>
      </c>
      <c r="F46" s="134" t="str">
        <f>IF($C46=$C$60,IF(LEN($B46)&gt;0,IF('Koreksi (p)'!M45&gt;0,'Koreksi (p)'!M45,0),""),"")</f>
        <v/>
      </c>
      <c r="G46" s="131">
        <f>IF($C46=$C$61,IF(LEN($B46)&gt;0,IF('Koreksi (p)'!M45&gt;0,'Koreksi (p)'!M45,0),""),"")</f>
        <v>1</v>
      </c>
      <c r="H46" s="134" t="str">
        <f>IF($C46=$C$60,IF(LEN($B46)&gt;0,IF('Koreksi (p)'!N45
&gt;0,'Koreksi (p)'!N45,0),""),"")</f>
        <v/>
      </c>
      <c r="I46" s="131">
        <f>IF($C46=$C$61,IF(LEN($B46)&gt;0,IF('Koreksi (p)'!N45
&gt;0,'Koreksi (p)'!N45,0),""),"")</f>
        <v>0</v>
      </c>
      <c r="J46" s="134" t="str">
        <f>IF($C46=$C$60,IF(LEN($B46)&gt;0,IF('Koreksi (p)'!O45&gt;0,'Koreksi (p)'!O45,0),""),"")</f>
        <v/>
      </c>
      <c r="K46" s="160">
        <f>IF($C46=$C$61,IF(LEN($B46)&gt;0,IF('Koreksi (p)'!O45&gt;0,'Koreksi (p)'!O45,0),""),"")</f>
        <v>0</v>
      </c>
      <c r="L46" s="161" t="str">
        <f>IF($C46=$C$60,IF(LEN($B46)&gt;0,IF('Koreksi (p)'!P45&gt;0,'Koreksi (p)'!P45,0),""),"")</f>
        <v/>
      </c>
      <c r="M46" s="160">
        <f>IF($C46=$C$61,IF(LEN($B46)&gt;0,IF('Koreksi (p)'!P45&gt;0,'Koreksi (p)'!P45,0),""),"")</f>
        <v>0</v>
      </c>
      <c r="N46" s="161" t="str">
        <f>IF($C46=$C$60,IF(LEN($B46)&gt;0,IF('Koreksi (p)'!Q45&gt;0,'Koreksi (p)'!Q45,0),""),"")</f>
        <v/>
      </c>
      <c r="O46" s="160">
        <f>IF($C46=$C$61,IF(LEN($B46)&gt;0,IF('Koreksi (p)'!Q45&gt;0,'Koreksi (p)'!Q45,0),""),"")</f>
        <v>0</v>
      </c>
      <c r="P46" s="161" t="str">
        <f>IF($C46=$C$60,IF(LEN($B46)&gt;0,IF('Koreksi (p)'!R45&gt;0,'Koreksi (p)'!R45,0),""),"")</f>
        <v/>
      </c>
      <c r="Q46" s="160">
        <f>IF($C46=$C$61,IF(LEN($B46)&gt;0,IF('Koreksi (p)'!R45&gt;0,'Koreksi (p)'!R45,0),""),"")</f>
        <v>0</v>
      </c>
      <c r="R46" s="161" t="str">
        <f>IF($C46=$C$60,IF(LEN($B46)&gt;0,IF('Koreksi (p)'!S45&gt;0,'Koreksi (p)'!S45,0),""),"")</f>
        <v/>
      </c>
      <c r="S46" s="160">
        <f>IF($C46=$C$61,IF(LEN($B46)&gt;0,IF('Koreksi (p)'!S45&gt;0,'Koreksi (p)'!S45,0),""),"")</f>
        <v>1</v>
      </c>
      <c r="T46" s="161" t="str">
        <f>IF($C46=$C$60,IF(LEN($B46)&gt;0,IF('Koreksi (p)'!T45&gt;0,'Koreksi (p)'!T45,0),""),"")</f>
        <v/>
      </c>
      <c r="U46" s="160">
        <f>IF($C46=$C$61,IF(LEN($B46)&gt;0,IF('Koreksi (p)'!T45&gt;0,'Koreksi (p)'!T45,0),""),"")</f>
        <v>1</v>
      </c>
      <c r="V46" s="161" t="str">
        <f>IF($C46=$C$60,IF(LEN($B46)&gt;0,IF('Koreksi (p)'!U45&gt;0,'Koreksi (p)'!U45,0),""),"")</f>
        <v/>
      </c>
      <c r="W46" s="160">
        <f>IF($C46=$C$61,IF(LEN($B46)&gt;0,IF('Koreksi (p)'!U45&gt;0,'Koreksi (p)'!U45,0),""),"")</f>
        <v>1</v>
      </c>
      <c r="X46" s="161" t="str">
        <f>IF($C46=$C$60,IF(LEN($B46)&gt;0,IF('Koreksi (p)'!V45&gt;0,'Koreksi (p)'!V45,0),""),"")</f>
        <v/>
      </c>
      <c r="Y46" s="160">
        <f>IF($C46=$C$61,IF(LEN($B46)&gt;0,IF('Koreksi (p)'!V45&gt;0,'Koreksi (p)'!V45,0),""),"")</f>
        <v>0</v>
      </c>
      <c r="Z46" s="161" t="str">
        <f>IF($C46=$C$60,IF(LEN($B46)&gt;0,IF('Koreksi (p)'!W45&gt;0,'Koreksi (p)'!W45,0),""),"")</f>
        <v/>
      </c>
      <c r="AA46" s="160">
        <f>IF($C46=$C$61,IF(LEN($B46)&gt;0,IF('Koreksi (p)'!W45&gt;0,'Koreksi (p)'!W45,0),""),"")</f>
        <v>0</v>
      </c>
      <c r="AB46" s="161" t="str">
        <f>IF($C46=$C$60,IF(LEN($B46)&gt;0,IF('Koreksi (p)'!X45&gt;0,'Koreksi (p)'!X45,0),""),"")</f>
        <v/>
      </c>
      <c r="AC46" s="160">
        <f>IF($C46=$C$61,IF(LEN($B46)&gt;0,IF('Koreksi (p)'!X45&gt;0,'Koreksi (p)'!X45,0),""),"")</f>
        <v>0</v>
      </c>
      <c r="AD46" s="161" t="str">
        <f>IF($C46=$C$60,IF(LEN($B46)&gt;0,IF('Koreksi (p)'!Y45&gt;0,'Koreksi (p)'!Y45,0),""),"")</f>
        <v/>
      </c>
      <c r="AE46" s="160">
        <f>IF($C46=$C$61,IF(LEN($B46)&gt;0,IF('Koreksi (p)'!Y45&gt;0,'Koreksi (p)'!Y45,0),""),"")</f>
        <v>0</v>
      </c>
      <c r="AF46" s="161" t="str">
        <f>IF($C46=$C$60,IF(LEN($B46)&gt;0,IF('Koreksi (p)'!Z45&gt;0,'Koreksi (p)'!Z45,0),""),"")</f>
        <v/>
      </c>
      <c r="AG46" s="160">
        <f>IF($C46=$C$61,IF(LEN($B46)&gt;0,IF('Koreksi (p)'!Z45&gt;0,'Koreksi (p)'!Z45,0),""),"")</f>
        <v>0</v>
      </c>
      <c r="AH46" s="161" t="str">
        <f>IF($C46=$C$60,IF(LEN($B46)&gt;0,IF('Koreksi (p)'!AA45&gt;0,'Koreksi (p)'!AA45,0),""),"")</f>
        <v/>
      </c>
      <c r="AI46" s="160">
        <f>IF($C46=$C$61,IF(LEN($B46)&gt;0,IF('Koreksi (p)'!AA45&gt;0,'Koreksi (p)'!AA45,0),""),"")</f>
        <v>0</v>
      </c>
      <c r="AJ46" s="161" t="str">
        <f>IF($C46=$C$60,IF(LEN($B46)&gt;0,IF('Koreksi (p)'!AB45&gt;0,'Koreksi (p)'!AB45,0),""),"")</f>
        <v/>
      </c>
      <c r="AK46" s="160">
        <f>IF($C46=$C$61,IF(LEN($B46)&gt;0,IF('Koreksi (p)'!AB45&gt;0,'Koreksi (p)'!AB45,0),""),"")</f>
        <v>0</v>
      </c>
      <c r="AL46" s="161" t="str">
        <f>IF($C46=$C$60,IF(LEN($B46)&gt;0,IF('Koreksi (p)'!AC45&gt;0,'Koreksi (p)'!AC45,0),""),"")</f>
        <v/>
      </c>
      <c r="AM46" s="160">
        <f>IF($C46=$C$61,IF(LEN($B46)&gt;0,IF('Koreksi (p)'!AC45&gt;0,'Koreksi (p)'!AC45,0),""),"")</f>
        <v>0</v>
      </c>
      <c r="AN46" s="161" t="str">
        <f>IF($C46=$C$60,IF(LEN($B46)&gt;0,IF('Koreksi (p)'!AD45&gt;0,'Koreksi (p)'!AD45,0),""),"")</f>
        <v/>
      </c>
      <c r="AO46" s="160">
        <f>IF($C46=$C$61,IF(LEN($B46)&gt;0,IF('Koreksi (p)'!AD45&gt;0,'Koreksi (p)'!AD45,0),""),"")</f>
        <v>0</v>
      </c>
      <c r="AP46" s="161" t="str">
        <f>IF($C46=$C$60,IF(LEN($B46)&gt;0,IF('Koreksi (p)'!AE45&gt;0,'Koreksi (p)'!AE45,0),""),"")</f>
        <v/>
      </c>
      <c r="AQ46" s="160">
        <f>IF($C46=$C$61,IF(LEN($B46)&gt;0,IF('Koreksi (p)'!AE45&gt;0,'Koreksi (p)'!AE45,0),""),"")</f>
        <v>0</v>
      </c>
      <c r="AR46" s="161" t="str">
        <f>IF($C46=$C$60,IF(LEN($B46)&gt;0,IF('Koreksi (p)'!AF45&gt;0,'Koreksi (p)'!AF45,0),""),"")</f>
        <v/>
      </c>
      <c r="AS46" s="160">
        <f>IF($C46=$C$61,IF(LEN($B46)&gt;0,IF('Koreksi (p)'!AF45&gt;0,'Koreksi (p)'!AF45,0),""),"")</f>
        <v>0</v>
      </c>
      <c r="AT46" s="161" t="str">
        <f>IF($C46=$C$60,IF(LEN($B46)&gt;0,IF('Koreksi (p)'!AG45&gt;0,'Koreksi (p)'!AG45,0),""),"")</f>
        <v/>
      </c>
      <c r="AU46" s="160">
        <f>IF($C46=$C$61,IF(LEN($B46)&gt;0,IF('Koreksi (p)'!AG45&gt;0,'Koreksi (p)'!AG45,0),""),"")</f>
        <v>0</v>
      </c>
      <c r="AV46" s="161" t="str">
        <f>IF($C46=$C$60,IF(LEN($B46)&gt;0,IF('Koreksi (p)'!AH45&gt;0,'Koreksi (p)'!AH45,0),""),"")</f>
        <v/>
      </c>
      <c r="AW46" s="160">
        <f>IF($C46=$C$61,IF(LEN($B46)&gt;0,IF('Koreksi (p)'!AH45&gt;0,'Koreksi (p)'!AH45,0),""),"")</f>
        <v>0</v>
      </c>
      <c r="AX46" s="161" t="str">
        <f>IF($C46=$C$60,IF(LEN($B46)&gt;0,IF('Koreksi (p)'!AI45&gt;0,'Koreksi (p)'!AI45,0),""),"")</f>
        <v/>
      </c>
      <c r="AY46" s="160">
        <f>IF($C46=$C$61,IF(LEN($B46)&gt;0,IF('Koreksi (p)'!AI45&gt;0,'Koreksi (p)'!AI45,0),""),"")</f>
        <v>0</v>
      </c>
      <c r="AZ46" s="161" t="str">
        <f>IF($C46=$C$60,IF(LEN($B46)&gt;0,IF('Koreksi (p)'!AJ45&gt;0,'Koreksi (p)'!AJ45,0),""),"")</f>
        <v/>
      </c>
      <c r="BA46" s="160">
        <f>IF($C46=$C$61,IF(LEN($B46)&gt;0,IF('Koreksi (p)'!AJ45&gt;0,'Koreksi (p)'!AJ45,0),""),"")</f>
        <v>0</v>
      </c>
      <c r="BB46" s="161" t="str">
        <f>IF($C46=$C$60,IF(LEN($B46)&gt;0,IF('Koreksi (p)'!AK45&gt;0,'Koreksi (p)'!AK45,0),""),"")</f>
        <v/>
      </c>
      <c r="BC46" s="160">
        <f>IF($C46=$C$61,IF(LEN($B46)&gt;0,IF('Koreksi (p)'!AK45&gt;0,'Koreksi (p)'!AK45,0),""),"")</f>
        <v>0</v>
      </c>
      <c r="BD46" s="161" t="str">
        <f>IF($C46=$C$60,IF(LEN($B46)&gt;0,IF('Koreksi (p)'!AL45&gt;0,'Koreksi (p)'!AL45,0),""),"")</f>
        <v/>
      </c>
      <c r="BE46" s="160">
        <f>IF($C46=$C$61,IF(LEN($B46)&gt;0,IF('Koreksi (p)'!AL45&gt;0,'Koreksi (p)'!AL45,0),""),"")</f>
        <v>0</v>
      </c>
      <c r="BF46" s="161" t="str">
        <f>IF($C46=$C$60,IF(LEN($B46)&gt;0,IF('Koreksi (p)'!AM45&gt;0,'Koreksi (p)'!AM45,0),""),"")</f>
        <v/>
      </c>
      <c r="BG46" s="160">
        <f>IF($C46=$C$61,IF(LEN($B46)&gt;0,IF('Koreksi (p)'!AM45&gt;0,'Koreksi (p)'!AM45,0),""),"")</f>
        <v>0</v>
      </c>
      <c r="BH46" s="161" t="str">
        <f>IF($C46=$C$60,IF(LEN($B46)&gt;0,IF('Koreksi (p)'!AN45&gt;0,'Koreksi (p)'!AN45,0),""),"")</f>
        <v/>
      </c>
      <c r="BI46" s="160">
        <f>IF($C46=$C$61,IF(LEN($B46)&gt;0,IF('Koreksi (p)'!AN45&gt;0,'Koreksi (p)'!AN45,0),""),"")</f>
        <v>0</v>
      </c>
      <c r="BJ46" s="161" t="str">
        <f>IF($C46=$C$60,IF(LEN($B46)&gt;0,IF('Koreksi (p)'!AO45&gt;0,'Koreksi (p)'!AO45,0),""),"")</f>
        <v/>
      </c>
      <c r="BK46" s="160">
        <f>IF($C46=$C$61,IF(LEN($B46)&gt;0,IF('Koreksi (p)'!AO45&gt;0,'Koreksi (p)'!AO45,0),""),"")</f>
        <v>0</v>
      </c>
      <c r="BL46" s="161" t="str">
        <f>IF($C46=$C$60,IF(LEN($B46)&gt;0,IF('Koreksi (p)'!AP45&gt;0,'Koreksi (p)'!AP45,0),""),"")</f>
        <v/>
      </c>
      <c r="BM46" s="160">
        <f>IF($C46=$C$61,IF(LEN($B46)&gt;0,IF('Koreksi (p)'!AP45&gt;0,'Koreksi (p)'!AP45,0),""),"")</f>
        <v>0</v>
      </c>
      <c r="BN46" s="161" t="str">
        <f>IF($C46=$C$60,IF(LEN($B46)&gt;0,IF('Koreksi (p)'!AQ45&gt;0,'Koreksi (p)'!AQ45,0),""),"")</f>
        <v/>
      </c>
      <c r="BO46" s="160">
        <f>IF($C46=$C$61,IF(LEN($B46)&gt;0,IF('Koreksi (p)'!AQ45&gt;0,'Koreksi (p)'!AQ45,0),""),"")</f>
        <v>0</v>
      </c>
      <c r="BP46" s="161" t="str">
        <f>IF($C46=$C$60,IF(LEN($B46)&gt;0,IF('Koreksi (p)'!AR45&gt;0,'Koreksi (p)'!AR45,0),""),"")</f>
        <v/>
      </c>
      <c r="BQ46" s="160">
        <f>IF($C46=$C$61,IF(LEN($B46)&gt;0,IF('Koreksi (p)'!AR45&gt;0,'Koreksi (p)'!AR45,0),""),"")</f>
        <v>0</v>
      </c>
      <c r="BR46" s="161" t="str">
        <f>IF($C46=$C$60,IF(LEN($B46)&gt;0,IF('Koreksi (p)'!AS45&gt;0,'Koreksi (p)'!AS45,0),""),"")</f>
        <v/>
      </c>
      <c r="BS46" s="160">
        <f>IF($C46=$C$61,IF(LEN($B46)&gt;0,IF('Koreksi (p)'!AS45&gt;0,'Koreksi (p)'!AS45,0),""),"")</f>
        <v>0</v>
      </c>
      <c r="BT46" s="161" t="str">
        <f>IF($C46=$C$60,IF(LEN($B46)&gt;0,IF('Koreksi (p)'!AT45&gt;0,'Koreksi (p)'!AT45,0),""),"")</f>
        <v/>
      </c>
      <c r="BU46" s="160">
        <f>IF($C46=$C$61,IF(LEN($B46)&gt;0,IF('Koreksi (p)'!AT45&gt;0,'Koreksi (p)'!AT45,0),""),"")</f>
        <v>0</v>
      </c>
      <c r="BV46" s="161" t="str">
        <f>IF($C46=$C$60,IF(LEN($B46)&gt;0,IF('Koreksi (p)'!AU45&gt;0,'Koreksi (p)'!AU45,0),""),"")</f>
        <v/>
      </c>
      <c r="BW46" s="160">
        <f>IF($C46=$C$61,IF(LEN($B46)&gt;0,IF('Koreksi (p)'!AU45&gt;0,'Koreksi (p)'!AU45,0),""),"")</f>
        <v>0</v>
      </c>
      <c r="BX46" s="161" t="str">
        <f>IF($C46=$C$60,IF(LEN($B46)&gt;0,IF('Koreksi (p)'!AV45&gt;0,'Koreksi (p)'!AV45,0),""),"")</f>
        <v/>
      </c>
      <c r="BY46" s="160">
        <f>IF($C46=$C$61,IF(LEN($B46)&gt;0,IF('Koreksi (p)'!AV45&gt;0,'Koreksi (p)'!AV45,0),""),"")</f>
        <v>0</v>
      </c>
      <c r="BZ46" s="161" t="str">
        <f>IF($C46=$C$60,IF(LEN($B46)&gt;0,IF('Koreksi (p)'!AW45&gt;0,'Koreksi (p)'!AW45,0),""),"")</f>
        <v/>
      </c>
      <c r="CA46" s="160">
        <f>IF($C46=$C$61,IF(LEN($B46)&gt;0,IF('Koreksi (p)'!AW45&gt;0,'Koreksi (p)'!AW45,0),""),"")</f>
        <v>0</v>
      </c>
      <c r="CB46" s="161" t="str">
        <f>IF($C46=$C$60,IF(LEN($B46)&gt;0,IF('Koreksi (p)'!AX45&gt;0,'Koreksi (p)'!AX45,0),""),"")</f>
        <v/>
      </c>
      <c r="CC46" s="160">
        <f>IF($C46=$C$61,IF(LEN($B46)&gt;0,IF('Koreksi (p)'!AX45&gt;0,'Koreksi (p)'!AX45,0),""),"")</f>
        <v>0</v>
      </c>
      <c r="CD46" s="161" t="str">
        <f>IF($C46=$C$60,IF(LEN($B46)&gt;0,IF('Koreksi (p)'!AY45&gt;0,'Koreksi (p)'!AY45,0),""),"")</f>
        <v/>
      </c>
      <c r="CE46" s="160">
        <f>IF($C46=$C$61,IF(LEN($B46)&gt;0,IF('Koreksi (p)'!AY45&gt;0,'Koreksi (p)'!AY45,0),""),"")</f>
        <v>0</v>
      </c>
      <c r="CF46" s="90">
        <f>IF(LEN(C46)&gt;0,'Koreksi (p)'!AZ45,"")</f>
        <v>5</v>
      </c>
      <c r="CG46" s="7">
        <f>'Koreksi (p)'!BA45</f>
        <v>50</v>
      </c>
      <c r="CH46" s="7">
        <f t="shared" si="0"/>
        <v>50</v>
      </c>
      <c r="CI46" s="4" t="str">
        <f t="shared" si="1"/>
        <v>-</v>
      </c>
      <c r="CJ46" s="98" t="str">
        <f t="shared" si="2"/>
        <v>X</v>
      </c>
    </row>
    <row r="47" spans="1:88" ht="11.25" customHeight="1">
      <c r="A47" s="97">
        <v>34</v>
      </c>
      <c r="B47" s="129" t="str">
        <f>IF('Koreksi (p)'!B46&lt;&gt;"",'Koreksi (p)'!B46,"")</f>
        <v>ZAHRA AZIZAH</v>
      </c>
      <c r="C47" s="105" t="str">
        <f>IF(LEN('Koreksi (p)'!C46)&gt;0,'Koreksi (p)'!C46,"")</f>
        <v>a</v>
      </c>
      <c r="D47" s="134">
        <f>IF($C47=$C$60,IF(LEN($B47)&gt;0,IF('Koreksi (p)'!L46&gt;0,'Koreksi (p)'!L46,0),""),"")</f>
        <v>1</v>
      </c>
      <c r="E47" s="131" t="str">
        <f>IF($C47=$C$61,IF(LEN($B47)&gt;0,IF('Koreksi (p)'!L46&gt;0,'Koreksi (p)'!L46,0),""),"")</f>
        <v/>
      </c>
      <c r="F47" s="134">
        <f>IF($C47=$C$60,IF(LEN($B47)&gt;0,IF('Koreksi (p)'!M46&gt;0,'Koreksi (p)'!M46,0),""),"")</f>
        <v>1</v>
      </c>
      <c r="G47" s="131" t="str">
        <f>IF($C47=$C$61,IF(LEN($B47)&gt;0,IF('Koreksi (p)'!M46&gt;0,'Koreksi (p)'!M46,0),""),"")</f>
        <v/>
      </c>
      <c r="H47" s="134">
        <f>IF($C47=$C$60,IF(LEN($B47)&gt;0,IF('Koreksi (p)'!N46
&gt;0,'Koreksi (p)'!N46,0),""),"")</f>
        <v>1</v>
      </c>
      <c r="I47" s="131" t="str">
        <f>IF($C47=$C$61,IF(LEN($B47)&gt;0,IF('Koreksi (p)'!N46
&gt;0,'Koreksi (p)'!N46,0),""),"")</f>
        <v/>
      </c>
      <c r="J47" s="134">
        <f>IF($C47=$C$60,IF(LEN($B47)&gt;0,IF('Koreksi (p)'!O46&gt;0,'Koreksi (p)'!O46,0),""),"")</f>
        <v>1</v>
      </c>
      <c r="K47" s="160" t="str">
        <f>IF($C47=$C$61,IF(LEN($B47)&gt;0,IF('Koreksi (p)'!O46&gt;0,'Koreksi (p)'!O46,0),""),"")</f>
        <v/>
      </c>
      <c r="L47" s="161">
        <f>IF($C47=$C$60,IF(LEN($B47)&gt;0,IF('Koreksi (p)'!P46&gt;0,'Koreksi (p)'!P46,0),""),"")</f>
        <v>0</v>
      </c>
      <c r="M47" s="160" t="str">
        <f>IF($C47=$C$61,IF(LEN($B47)&gt;0,IF('Koreksi (p)'!P46&gt;0,'Koreksi (p)'!P46,0),""),"")</f>
        <v/>
      </c>
      <c r="N47" s="161">
        <f>IF($C47=$C$60,IF(LEN($B47)&gt;0,IF('Koreksi (p)'!Q46&gt;0,'Koreksi (p)'!Q46,0),""),"")</f>
        <v>1</v>
      </c>
      <c r="O47" s="160" t="str">
        <f>IF($C47=$C$61,IF(LEN($B47)&gt;0,IF('Koreksi (p)'!Q46&gt;0,'Koreksi (p)'!Q46,0),""),"")</f>
        <v/>
      </c>
      <c r="P47" s="161">
        <f>IF($C47=$C$60,IF(LEN($B47)&gt;0,IF('Koreksi (p)'!R46&gt;0,'Koreksi (p)'!R46,0),""),"")</f>
        <v>1</v>
      </c>
      <c r="Q47" s="160" t="str">
        <f>IF($C47=$C$61,IF(LEN($B47)&gt;0,IF('Koreksi (p)'!R46&gt;0,'Koreksi (p)'!R46,0),""),"")</f>
        <v/>
      </c>
      <c r="R47" s="161">
        <f>IF($C47=$C$60,IF(LEN($B47)&gt;0,IF('Koreksi (p)'!S46&gt;0,'Koreksi (p)'!S46,0),""),"")</f>
        <v>1</v>
      </c>
      <c r="S47" s="160" t="str">
        <f>IF($C47=$C$61,IF(LEN($B47)&gt;0,IF('Koreksi (p)'!S46&gt;0,'Koreksi (p)'!S46,0),""),"")</f>
        <v/>
      </c>
      <c r="T47" s="161">
        <f>IF($C47=$C$60,IF(LEN($B47)&gt;0,IF('Koreksi (p)'!T46&gt;0,'Koreksi (p)'!T46,0),""),"")</f>
        <v>1</v>
      </c>
      <c r="U47" s="160" t="str">
        <f>IF($C47=$C$61,IF(LEN($B47)&gt;0,IF('Koreksi (p)'!T46&gt;0,'Koreksi (p)'!T46,0),""),"")</f>
        <v/>
      </c>
      <c r="V47" s="161">
        <f>IF($C47=$C$60,IF(LEN($B47)&gt;0,IF('Koreksi (p)'!U46&gt;0,'Koreksi (p)'!U46,0),""),"")</f>
        <v>1</v>
      </c>
      <c r="W47" s="160" t="str">
        <f>IF($C47=$C$61,IF(LEN($B47)&gt;0,IF('Koreksi (p)'!U46&gt;0,'Koreksi (p)'!U46,0),""),"")</f>
        <v/>
      </c>
      <c r="X47" s="161">
        <f>IF($C47=$C$60,IF(LEN($B47)&gt;0,IF('Koreksi (p)'!V46&gt;0,'Koreksi (p)'!V46,0),""),"")</f>
        <v>0</v>
      </c>
      <c r="Y47" s="160" t="str">
        <f>IF($C47=$C$61,IF(LEN($B47)&gt;0,IF('Koreksi (p)'!V46&gt;0,'Koreksi (p)'!V46,0),""),"")</f>
        <v/>
      </c>
      <c r="Z47" s="161">
        <f>IF($C47=$C$60,IF(LEN($B47)&gt;0,IF('Koreksi (p)'!W46&gt;0,'Koreksi (p)'!W46,0),""),"")</f>
        <v>0</v>
      </c>
      <c r="AA47" s="160" t="str">
        <f>IF($C47=$C$61,IF(LEN($B47)&gt;0,IF('Koreksi (p)'!W46&gt;0,'Koreksi (p)'!W46,0),""),"")</f>
        <v/>
      </c>
      <c r="AB47" s="161">
        <f>IF($C47=$C$60,IF(LEN($B47)&gt;0,IF('Koreksi (p)'!X46&gt;0,'Koreksi (p)'!X46,0),""),"")</f>
        <v>0</v>
      </c>
      <c r="AC47" s="160" t="str">
        <f>IF($C47=$C$61,IF(LEN($B47)&gt;0,IF('Koreksi (p)'!X46&gt;0,'Koreksi (p)'!X46,0),""),"")</f>
        <v/>
      </c>
      <c r="AD47" s="161">
        <f>IF($C47=$C$60,IF(LEN($B47)&gt;0,IF('Koreksi (p)'!Y46&gt;0,'Koreksi (p)'!Y46,0),""),"")</f>
        <v>0</v>
      </c>
      <c r="AE47" s="160" t="str">
        <f>IF($C47=$C$61,IF(LEN($B47)&gt;0,IF('Koreksi (p)'!Y46&gt;0,'Koreksi (p)'!Y46,0),""),"")</f>
        <v/>
      </c>
      <c r="AF47" s="161">
        <f>IF($C47=$C$60,IF(LEN($B47)&gt;0,IF('Koreksi (p)'!Z46&gt;0,'Koreksi (p)'!Z46,0),""),"")</f>
        <v>0</v>
      </c>
      <c r="AG47" s="160" t="str">
        <f>IF($C47=$C$61,IF(LEN($B47)&gt;0,IF('Koreksi (p)'!Z46&gt;0,'Koreksi (p)'!Z46,0),""),"")</f>
        <v/>
      </c>
      <c r="AH47" s="161">
        <f>IF($C47=$C$60,IF(LEN($B47)&gt;0,IF('Koreksi (p)'!AA46&gt;0,'Koreksi (p)'!AA46,0),""),"")</f>
        <v>0</v>
      </c>
      <c r="AI47" s="160" t="str">
        <f>IF($C47=$C$61,IF(LEN($B47)&gt;0,IF('Koreksi (p)'!AA46&gt;0,'Koreksi (p)'!AA46,0),""),"")</f>
        <v/>
      </c>
      <c r="AJ47" s="161">
        <f>IF($C47=$C$60,IF(LEN($B47)&gt;0,IF('Koreksi (p)'!AB46&gt;0,'Koreksi (p)'!AB46,0),""),"")</f>
        <v>0</v>
      </c>
      <c r="AK47" s="160" t="str">
        <f>IF($C47=$C$61,IF(LEN($B47)&gt;0,IF('Koreksi (p)'!AB46&gt;0,'Koreksi (p)'!AB46,0),""),"")</f>
        <v/>
      </c>
      <c r="AL47" s="161">
        <f>IF($C47=$C$60,IF(LEN($B47)&gt;0,IF('Koreksi (p)'!AC46&gt;0,'Koreksi (p)'!AC46,0),""),"")</f>
        <v>0</v>
      </c>
      <c r="AM47" s="160" t="str">
        <f>IF($C47=$C$61,IF(LEN($B47)&gt;0,IF('Koreksi (p)'!AC46&gt;0,'Koreksi (p)'!AC46,0),""),"")</f>
        <v/>
      </c>
      <c r="AN47" s="161">
        <f>IF($C47=$C$60,IF(LEN($B47)&gt;0,IF('Koreksi (p)'!AD46&gt;0,'Koreksi (p)'!AD46,0),""),"")</f>
        <v>0</v>
      </c>
      <c r="AO47" s="160" t="str">
        <f>IF($C47=$C$61,IF(LEN($B47)&gt;0,IF('Koreksi (p)'!AD46&gt;0,'Koreksi (p)'!AD46,0),""),"")</f>
        <v/>
      </c>
      <c r="AP47" s="161">
        <f>IF($C47=$C$60,IF(LEN($B47)&gt;0,IF('Koreksi (p)'!AE46&gt;0,'Koreksi (p)'!AE46,0),""),"")</f>
        <v>0</v>
      </c>
      <c r="AQ47" s="160" t="str">
        <f>IF($C47=$C$61,IF(LEN($B47)&gt;0,IF('Koreksi (p)'!AE46&gt;0,'Koreksi (p)'!AE46,0),""),"")</f>
        <v/>
      </c>
      <c r="AR47" s="161">
        <f>IF($C47=$C$60,IF(LEN($B47)&gt;0,IF('Koreksi (p)'!AF46&gt;0,'Koreksi (p)'!AF46,0),""),"")</f>
        <v>0</v>
      </c>
      <c r="AS47" s="160" t="str">
        <f>IF($C47=$C$61,IF(LEN($B47)&gt;0,IF('Koreksi (p)'!AF46&gt;0,'Koreksi (p)'!AF46,0),""),"")</f>
        <v/>
      </c>
      <c r="AT47" s="161">
        <f>IF($C47=$C$60,IF(LEN($B47)&gt;0,IF('Koreksi (p)'!AG46&gt;0,'Koreksi (p)'!AG46,0),""),"")</f>
        <v>0</v>
      </c>
      <c r="AU47" s="160" t="str">
        <f>IF($C47=$C$61,IF(LEN($B47)&gt;0,IF('Koreksi (p)'!AG46&gt;0,'Koreksi (p)'!AG46,0),""),"")</f>
        <v/>
      </c>
      <c r="AV47" s="161">
        <f>IF($C47=$C$60,IF(LEN($B47)&gt;0,IF('Koreksi (p)'!AH46&gt;0,'Koreksi (p)'!AH46,0),""),"")</f>
        <v>0</v>
      </c>
      <c r="AW47" s="160" t="str">
        <f>IF($C47=$C$61,IF(LEN($B47)&gt;0,IF('Koreksi (p)'!AH46&gt;0,'Koreksi (p)'!AH46,0),""),"")</f>
        <v/>
      </c>
      <c r="AX47" s="161">
        <f>IF($C47=$C$60,IF(LEN($B47)&gt;0,IF('Koreksi (p)'!AI46&gt;0,'Koreksi (p)'!AI46,0),""),"")</f>
        <v>0</v>
      </c>
      <c r="AY47" s="160" t="str">
        <f>IF($C47=$C$61,IF(LEN($B47)&gt;0,IF('Koreksi (p)'!AI46&gt;0,'Koreksi (p)'!AI46,0),""),"")</f>
        <v/>
      </c>
      <c r="AZ47" s="161">
        <f>IF($C47=$C$60,IF(LEN($B47)&gt;0,IF('Koreksi (p)'!AJ46&gt;0,'Koreksi (p)'!AJ46,0),""),"")</f>
        <v>0</v>
      </c>
      <c r="BA47" s="160" t="str">
        <f>IF($C47=$C$61,IF(LEN($B47)&gt;0,IF('Koreksi (p)'!AJ46&gt;0,'Koreksi (p)'!AJ46,0),""),"")</f>
        <v/>
      </c>
      <c r="BB47" s="161">
        <f>IF($C47=$C$60,IF(LEN($B47)&gt;0,IF('Koreksi (p)'!AK46&gt;0,'Koreksi (p)'!AK46,0),""),"")</f>
        <v>0</v>
      </c>
      <c r="BC47" s="160" t="str">
        <f>IF($C47=$C$61,IF(LEN($B47)&gt;0,IF('Koreksi (p)'!AK46&gt;0,'Koreksi (p)'!AK46,0),""),"")</f>
        <v/>
      </c>
      <c r="BD47" s="161">
        <f>IF($C47=$C$60,IF(LEN($B47)&gt;0,IF('Koreksi (p)'!AL46&gt;0,'Koreksi (p)'!AL46,0),""),"")</f>
        <v>0</v>
      </c>
      <c r="BE47" s="160" t="str">
        <f>IF($C47=$C$61,IF(LEN($B47)&gt;0,IF('Koreksi (p)'!AL46&gt;0,'Koreksi (p)'!AL46,0),""),"")</f>
        <v/>
      </c>
      <c r="BF47" s="161">
        <f>IF($C47=$C$60,IF(LEN($B47)&gt;0,IF('Koreksi (p)'!AM46&gt;0,'Koreksi (p)'!AM46,0),""),"")</f>
        <v>0</v>
      </c>
      <c r="BG47" s="160" t="str">
        <f>IF($C47=$C$61,IF(LEN($B47)&gt;0,IF('Koreksi (p)'!AM46&gt;0,'Koreksi (p)'!AM46,0),""),"")</f>
        <v/>
      </c>
      <c r="BH47" s="161">
        <f>IF($C47=$C$60,IF(LEN($B47)&gt;0,IF('Koreksi (p)'!AN46&gt;0,'Koreksi (p)'!AN46,0),""),"")</f>
        <v>0</v>
      </c>
      <c r="BI47" s="160" t="str">
        <f>IF($C47=$C$61,IF(LEN($B47)&gt;0,IF('Koreksi (p)'!AN46&gt;0,'Koreksi (p)'!AN46,0),""),"")</f>
        <v/>
      </c>
      <c r="BJ47" s="161">
        <f>IF($C47=$C$60,IF(LEN($B47)&gt;0,IF('Koreksi (p)'!AO46&gt;0,'Koreksi (p)'!AO46,0),""),"")</f>
        <v>0</v>
      </c>
      <c r="BK47" s="160" t="str">
        <f>IF($C47=$C$61,IF(LEN($B47)&gt;0,IF('Koreksi (p)'!AO46&gt;0,'Koreksi (p)'!AO46,0),""),"")</f>
        <v/>
      </c>
      <c r="BL47" s="161">
        <f>IF($C47=$C$60,IF(LEN($B47)&gt;0,IF('Koreksi (p)'!AP46&gt;0,'Koreksi (p)'!AP46,0),""),"")</f>
        <v>0</v>
      </c>
      <c r="BM47" s="160" t="str">
        <f>IF($C47=$C$61,IF(LEN($B47)&gt;0,IF('Koreksi (p)'!AP46&gt;0,'Koreksi (p)'!AP46,0),""),"")</f>
        <v/>
      </c>
      <c r="BN47" s="161">
        <f>IF($C47=$C$60,IF(LEN($B47)&gt;0,IF('Koreksi (p)'!AQ46&gt;0,'Koreksi (p)'!AQ46,0),""),"")</f>
        <v>0</v>
      </c>
      <c r="BO47" s="160" t="str">
        <f>IF($C47=$C$61,IF(LEN($B47)&gt;0,IF('Koreksi (p)'!AQ46&gt;0,'Koreksi (p)'!AQ46,0),""),"")</f>
        <v/>
      </c>
      <c r="BP47" s="161">
        <f>IF($C47=$C$60,IF(LEN($B47)&gt;0,IF('Koreksi (p)'!AR46&gt;0,'Koreksi (p)'!AR46,0),""),"")</f>
        <v>0</v>
      </c>
      <c r="BQ47" s="160" t="str">
        <f>IF($C47=$C$61,IF(LEN($B47)&gt;0,IF('Koreksi (p)'!AR46&gt;0,'Koreksi (p)'!AR46,0),""),"")</f>
        <v/>
      </c>
      <c r="BR47" s="161">
        <f>IF($C47=$C$60,IF(LEN($B47)&gt;0,IF('Koreksi (p)'!AS46&gt;0,'Koreksi (p)'!AS46,0),""),"")</f>
        <v>0</v>
      </c>
      <c r="BS47" s="160" t="str">
        <f>IF($C47=$C$61,IF(LEN($B47)&gt;0,IF('Koreksi (p)'!AS46&gt;0,'Koreksi (p)'!AS46,0),""),"")</f>
        <v/>
      </c>
      <c r="BT47" s="161">
        <f>IF($C47=$C$60,IF(LEN($B47)&gt;0,IF('Koreksi (p)'!AT46&gt;0,'Koreksi (p)'!AT46,0),""),"")</f>
        <v>0</v>
      </c>
      <c r="BU47" s="160" t="str">
        <f>IF($C47=$C$61,IF(LEN($B47)&gt;0,IF('Koreksi (p)'!AT46&gt;0,'Koreksi (p)'!AT46,0),""),"")</f>
        <v/>
      </c>
      <c r="BV47" s="161">
        <f>IF($C47=$C$60,IF(LEN($B47)&gt;0,IF('Koreksi (p)'!AU46&gt;0,'Koreksi (p)'!AU46,0),""),"")</f>
        <v>0</v>
      </c>
      <c r="BW47" s="160" t="str">
        <f>IF($C47=$C$61,IF(LEN($B47)&gt;0,IF('Koreksi (p)'!AU46&gt;0,'Koreksi (p)'!AU46,0),""),"")</f>
        <v/>
      </c>
      <c r="BX47" s="161">
        <f>IF($C47=$C$60,IF(LEN($B47)&gt;0,IF('Koreksi (p)'!AV46&gt;0,'Koreksi (p)'!AV46,0),""),"")</f>
        <v>0</v>
      </c>
      <c r="BY47" s="160" t="str">
        <f>IF($C47=$C$61,IF(LEN($B47)&gt;0,IF('Koreksi (p)'!AV46&gt;0,'Koreksi (p)'!AV46,0),""),"")</f>
        <v/>
      </c>
      <c r="BZ47" s="161">
        <f>IF($C47=$C$60,IF(LEN($B47)&gt;0,IF('Koreksi (p)'!AW46&gt;0,'Koreksi (p)'!AW46,0),""),"")</f>
        <v>0</v>
      </c>
      <c r="CA47" s="160" t="str">
        <f>IF($C47=$C$61,IF(LEN($B47)&gt;0,IF('Koreksi (p)'!AW46&gt;0,'Koreksi (p)'!AW46,0),""),"")</f>
        <v/>
      </c>
      <c r="CB47" s="161">
        <f>IF($C47=$C$60,IF(LEN($B47)&gt;0,IF('Koreksi (p)'!AX46&gt;0,'Koreksi (p)'!AX46,0),""),"")</f>
        <v>0</v>
      </c>
      <c r="CC47" s="160" t="str">
        <f>IF($C47=$C$61,IF(LEN($B47)&gt;0,IF('Koreksi (p)'!AX46&gt;0,'Koreksi (p)'!AX46,0),""),"")</f>
        <v/>
      </c>
      <c r="CD47" s="161">
        <f>IF($C47=$C$60,IF(LEN($B47)&gt;0,IF('Koreksi (p)'!AY46&gt;0,'Koreksi (p)'!AY46,0),""),"")</f>
        <v>0</v>
      </c>
      <c r="CE47" s="160" t="str">
        <f>IF($C47=$C$61,IF(LEN($B47)&gt;0,IF('Koreksi (p)'!AY46&gt;0,'Koreksi (p)'!AY46,0),""),"")</f>
        <v/>
      </c>
      <c r="CF47" s="90">
        <f>IF(LEN(C47)&gt;0,'Koreksi (p)'!AZ46,"")</f>
        <v>9</v>
      </c>
      <c r="CG47" s="7">
        <f>'Koreksi (p)'!BA46</f>
        <v>90</v>
      </c>
      <c r="CH47" s="7">
        <f t="shared" si="0"/>
        <v>90</v>
      </c>
      <c r="CI47" s="4" t="str">
        <f t="shared" si="1"/>
        <v>V</v>
      </c>
      <c r="CJ47" s="98" t="str">
        <f t="shared" si="2"/>
        <v>-</v>
      </c>
    </row>
    <row r="48" spans="1:88" ht="11.25" customHeight="1" thickBot="1">
      <c r="A48" s="99">
        <v>35</v>
      </c>
      <c r="B48" s="130">
        <f>IF('Koreksi (p)'!B47&lt;&gt;"",'Koreksi (p)'!B47,"")</f>
        <v>0</v>
      </c>
      <c r="C48" s="106" t="str">
        <f>IF(LEN('Koreksi (p)'!C47)&gt;0,'Koreksi (p)'!C47,"")</f>
        <v/>
      </c>
      <c r="D48" s="135" t="str">
        <f>IF($C48=$C$60,IF(LEN($B48)&gt;0,IF('Koreksi (p)'!L47&gt;0,'Koreksi (p)'!L47,0),""),"")</f>
        <v/>
      </c>
      <c r="E48" s="132" t="str">
        <f>IF($C48=$C$61,IF(LEN($B48)&gt;0,IF('Koreksi (p)'!L47&gt;0,'Koreksi (p)'!L47,0),""),"")</f>
        <v/>
      </c>
      <c r="F48" s="135" t="str">
        <f>IF($C48=$C$60,IF(LEN($B48)&gt;0,IF('Koreksi (p)'!M47&gt;0,'Koreksi (p)'!M47,0),""),"")</f>
        <v/>
      </c>
      <c r="G48" s="132" t="str">
        <f>IF($C48=$C$61,IF(LEN($B48)&gt;0,IF('Koreksi (p)'!M47&gt;0,'Koreksi (p)'!M47,0),""),"")</f>
        <v/>
      </c>
      <c r="H48" s="135" t="str">
        <f>IF($C48=$C$60,IF(LEN($B48)&gt;0,IF('Koreksi (p)'!N47
&gt;0,'Koreksi (p)'!N47,0),""),"")</f>
        <v/>
      </c>
      <c r="I48" s="132" t="str">
        <f>IF($C48=$C$61,IF(LEN($B48)&gt;0,IF('Koreksi (p)'!N47
&gt;0,'Koreksi (p)'!N47,0),""),"")</f>
        <v/>
      </c>
      <c r="J48" s="135" t="str">
        <f>IF($C48=$C$60,IF(LEN($B48)&gt;0,IF('Koreksi (p)'!O47&gt;0,'Koreksi (p)'!O47,0),""),"")</f>
        <v/>
      </c>
      <c r="K48" s="162" t="str">
        <f>IF($C48=$C$61,IF(LEN($B48)&gt;0,IF('Koreksi (p)'!O47&gt;0,'Koreksi (p)'!O47,0),""),"")</f>
        <v/>
      </c>
      <c r="L48" s="163" t="str">
        <f>IF($C48=$C$60,IF(LEN($B48)&gt;0,IF('Koreksi (p)'!P47&gt;0,'Koreksi (p)'!P47,0),""),"")</f>
        <v/>
      </c>
      <c r="M48" s="162" t="str">
        <f>IF($C48=$C$61,IF(LEN($B48)&gt;0,IF('Koreksi (p)'!P47&gt;0,'Koreksi (p)'!P47,0),""),"")</f>
        <v/>
      </c>
      <c r="N48" s="163" t="str">
        <f>IF($C48=$C$60,IF(LEN($B48)&gt;0,IF('Koreksi (p)'!Q47&gt;0,'Koreksi (p)'!Q47,0),""),"")</f>
        <v/>
      </c>
      <c r="O48" s="162" t="str">
        <f>IF($C48=$C$61,IF(LEN($B48)&gt;0,IF('Koreksi (p)'!Q47&gt;0,'Koreksi (p)'!Q47,0),""),"")</f>
        <v/>
      </c>
      <c r="P48" s="163" t="str">
        <f>IF($C48=$C$60,IF(LEN($B48)&gt;0,IF('Koreksi (p)'!R47&gt;0,'Koreksi (p)'!R47,0),""),"")</f>
        <v/>
      </c>
      <c r="Q48" s="162" t="str">
        <f>IF($C48=$C$61,IF(LEN($B48)&gt;0,IF('Koreksi (p)'!R47&gt;0,'Koreksi (p)'!R47,0),""),"")</f>
        <v/>
      </c>
      <c r="R48" s="163" t="str">
        <f>IF($C48=$C$60,IF(LEN($B48)&gt;0,IF('Koreksi (p)'!S47&gt;0,'Koreksi (p)'!S47,0),""),"")</f>
        <v/>
      </c>
      <c r="S48" s="162" t="str">
        <f>IF($C48=$C$61,IF(LEN($B48)&gt;0,IF('Koreksi (p)'!S47&gt;0,'Koreksi (p)'!S47,0),""),"")</f>
        <v/>
      </c>
      <c r="T48" s="163" t="str">
        <f>IF($C48=$C$60,IF(LEN($B48)&gt;0,IF('Koreksi (p)'!T47&gt;0,'Koreksi (p)'!T47,0),""),"")</f>
        <v/>
      </c>
      <c r="U48" s="162" t="str">
        <f>IF($C48=$C$61,IF(LEN($B48)&gt;0,IF('Koreksi (p)'!T47&gt;0,'Koreksi (p)'!T47,0),""),"")</f>
        <v/>
      </c>
      <c r="V48" s="163" t="str">
        <f>IF($C48=$C$60,IF(LEN($B48)&gt;0,IF('Koreksi (p)'!U47&gt;0,'Koreksi (p)'!U47,0),""),"")</f>
        <v/>
      </c>
      <c r="W48" s="162" t="str">
        <f>IF($C48=$C$61,IF(LEN($B48)&gt;0,IF('Koreksi (p)'!U47&gt;0,'Koreksi (p)'!U47,0),""),"")</f>
        <v/>
      </c>
      <c r="X48" s="163" t="str">
        <f>IF($C48=$C$60,IF(LEN($B48)&gt;0,IF('Koreksi (p)'!V47&gt;0,'Koreksi (p)'!V47,0),""),"")</f>
        <v/>
      </c>
      <c r="Y48" s="162" t="str">
        <f>IF($C48=$C$61,IF(LEN($B48)&gt;0,IF('Koreksi (p)'!V47&gt;0,'Koreksi (p)'!V47,0),""),"")</f>
        <v/>
      </c>
      <c r="Z48" s="163" t="str">
        <f>IF($C48=$C$60,IF(LEN($B48)&gt;0,IF('Koreksi (p)'!W47&gt;0,'Koreksi (p)'!W47,0),""),"")</f>
        <v/>
      </c>
      <c r="AA48" s="162" t="str">
        <f>IF($C48=$C$61,IF(LEN($B48)&gt;0,IF('Koreksi (p)'!W47&gt;0,'Koreksi (p)'!W47,0),""),"")</f>
        <v/>
      </c>
      <c r="AB48" s="163" t="str">
        <f>IF($C48=$C$60,IF(LEN($B48)&gt;0,IF('Koreksi (p)'!X47&gt;0,'Koreksi (p)'!X47,0),""),"")</f>
        <v/>
      </c>
      <c r="AC48" s="162" t="str">
        <f>IF($C48=$C$61,IF(LEN($B48)&gt;0,IF('Koreksi (p)'!X47&gt;0,'Koreksi (p)'!X47,0),""),"")</f>
        <v/>
      </c>
      <c r="AD48" s="163" t="str">
        <f>IF($C48=$C$60,IF(LEN($B48)&gt;0,IF('Koreksi (p)'!Y47&gt;0,'Koreksi (p)'!Y47,0),""),"")</f>
        <v/>
      </c>
      <c r="AE48" s="162" t="str">
        <f>IF($C48=$C$61,IF(LEN($B48)&gt;0,IF('Koreksi (p)'!Y47&gt;0,'Koreksi (p)'!Y47,0),""),"")</f>
        <v/>
      </c>
      <c r="AF48" s="163" t="str">
        <f>IF($C48=$C$60,IF(LEN($B48)&gt;0,IF('Koreksi (p)'!Z47&gt;0,'Koreksi (p)'!Z47,0),""),"")</f>
        <v/>
      </c>
      <c r="AG48" s="162" t="str">
        <f>IF($C48=$C$61,IF(LEN($B48)&gt;0,IF('Koreksi (p)'!Z47&gt;0,'Koreksi (p)'!Z47,0),""),"")</f>
        <v/>
      </c>
      <c r="AH48" s="163" t="str">
        <f>IF($C48=$C$60,IF(LEN($B48)&gt;0,IF('Koreksi (p)'!AA47&gt;0,'Koreksi (p)'!AA47,0),""),"")</f>
        <v/>
      </c>
      <c r="AI48" s="162" t="str">
        <f>IF($C48=$C$61,IF(LEN($B48)&gt;0,IF('Koreksi (p)'!AA47&gt;0,'Koreksi (p)'!AA47,0),""),"")</f>
        <v/>
      </c>
      <c r="AJ48" s="163" t="str">
        <f>IF($C48=$C$60,IF(LEN($B48)&gt;0,IF('Koreksi (p)'!AB47&gt;0,'Koreksi (p)'!AB47,0),""),"")</f>
        <v/>
      </c>
      <c r="AK48" s="162" t="str">
        <f>IF($C48=$C$61,IF(LEN($B48)&gt;0,IF('Koreksi (p)'!AB47&gt;0,'Koreksi (p)'!AB47,0),""),"")</f>
        <v/>
      </c>
      <c r="AL48" s="163" t="str">
        <f>IF($C48=$C$60,IF(LEN($B48)&gt;0,IF('Koreksi (p)'!AC47&gt;0,'Koreksi (p)'!AC47,0),""),"")</f>
        <v/>
      </c>
      <c r="AM48" s="162" t="str">
        <f>IF($C48=$C$61,IF(LEN($B48)&gt;0,IF('Koreksi (p)'!AC47&gt;0,'Koreksi (p)'!AC47,0),""),"")</f>
        <v/>
      </c>
      <c r="AN48" s="163" t="str">
        <f>IF($C48=$C$60,IF(LEN($B48)&gt;0,IF('Koreksi (p)'!AD47&gt;0,'Koreksi (p)'!AD47,0),""),"")</f>
        <v/>
      </c>
      <c r="AO48" s="162" t="str">
        <f>IF($C48=$C$61,IF(LEN($B48)&gt;0,IF('Koreksi (p)'!AD47&gt;0,'Koreksi (p)'!AD47,0),""),"")</f>
        <v/>
      </c>
      <c r="AP48" s="163" t="str">
        <f>IF($C48=$C$60,IF(LEN($B48)&gt;0,IF('Koreksi (p)'!AE47&gt;0,'Koreksi (p)'!AE47,0),""),"")</f>
        <v/>
      </c>
      <c r="AQ48" s="162" t="str">
        <f>IF($C48=$C$61,IF(LEN($B48)&gt;0,IF('Koreksi (p)'!AE47&gt;0,'Koreksi (p)'!AE47,0),""),"")</f>
        <v/>
      </c>
      <c r="AR48" s="163" t="str">
        <f>IF($C48=$C$60,IF(LEN($B48)&gt;0,IF('Koreksi (p)'!AF47&gt;0,'Koreksi (p)'!AF47,0),""),"")</f>
        <v/>
      </c>
      <c r="AS48" s="162" t="str">
        <f>IF($C48=$C$61,IF(LEN($B48)&gt;0,IF('Koreksi (p)'!AF47&gt;0,'Koreksi (p)'!AF47,0),""),"")</f>
        <v/>
      </c>
      <c r="AT48" s="163" t="str">
        <f>IF($C48=$C$60,IF(LEN($B48)&gt;0,IF('Koreksi (p)'!AG47&gt;0,'Koreksi (p)'!AG47,0),""),"")</f>
        <v/>
      </c>
      <c r="AU48" s="162" t="str">
        <f>IF($C48=$C$61,IF(LEN($B48)&gt;0,IF('Koreksi (p)'!AG47&gt;0,'Koreksi (p)'!AG47,0),""),"")</f>
        <v/>
      </c>
      <c r="AV48" s="163" t="str">
        <f>IF($C48=$C$60,IF(LEN($B48)&gt;0,IF('Koreksi (p)'!AH47&gt;0,'Koreksi (p)'!AH47,0),""),"")</f>
        <v/>
      </c>
      <c r="AW48" s="162" t="str">
        <f>IF($C48=$C$61,IF(LEN($B48)&gt;0,IF('Koreksi (p)'!AH47&gt;0,'Koreksi (p)'!AH47,0),""),"")</f>
        <v/>
      </c>
      <c r="AX48" s="163" t="str">
        <f>IF($C48=$C$60,IF(LEN($B48)&gt;0,IF('Koreksi (p)'!AI47&gt;0,'Koreksi (p)'!AI47,0),""),"")</f>
        <v/>
      </c>
      <c r="AY48" s="162" t="str">
        <f>IF($C48=$C$61,IF(LEN($B48)&gt;0,IF('Koreksi (p)'!AI47&gt;0,'Koreksi (p)'!AI47,0),""),"")</f>
        <v/>
      </c>
      <c r="AZ48" s="163" t="str">
        <f>IF($C48=$C$60,IF(LEN($B48)&gt;0,IF('Koreksi (p)'!AJ47&gt;0,'Koreksi (p)'!AJ47,0),""),"")</f>
        <v/>
      </c>
      <c r="BA48" s="162" t="str">
        <f>IF($C48=$C$61,IF(LEN($B48)&gt;0,IF('Koreksi (p)'!AJ47&gt;0,'Koreksi (p)'!AJ47,0),""),"")</f>
        <v/>
      </c>
      <c r="BB48" s="163" t="str">
        <f>IF($C48=$C$60,IF(LEN($B48)&gt;0,IF('Koreksi (p)'!AK47&gt;0,'Koreksi (p)'!AK47,0),""),"")</f>
        <v/>
      </c>
      <c r="BC48" s="162" t="str">
        <f>IF($C48=$C$61,IF(LEN($B48)&gt;0,IF('Koreksi (p)'!AK47&gt;0,'Koreksi (p)'!AK47,0),""),"")</f>
        <v/>
      </c>
      <c r="BD48" s="163" t="str">
        <f>IF($C48=$C$60,IF(LEN($B48)&gt;0,IF('Koreksi (p)'!AL47&gt;0,'Koreksi (p)'!AL47,0),""),"")</f>
        <v/>
      </c>
      <c r="BE48" s="162" t="str">
        <f>IF($C48=$C$61,IF(LEN($B48)&gt;0,IF('Koreksi (p)'!AL47&gt;0,'Koreksi (p)'!AL47,0),""),"")</f>
        <v/>
      </c>
      <c r="BF48" s="163" t="str">
        <f>IF($C48=$C$60,IF(LEN($B48)&gt;0,IF('Koreksi (p)'!AM47&gt;0,'Koreksi (p)'!AM47,0),""),"")</f>
        <v/>
      </c>
      <c r="BG48" s="162" t="str">
        <f>IF($C48=$C$61,IF(LEN($B48)&gt;0,IF('Koreksi (p)'!AM47&gt;0,'Koreksi (p)'!AM47,0),""),"")</f>
        <v/>
      </c>
      <c r="BH48" s="163" t="str">
        <f>IF($C48=$C$60,IF(LEN($B48)&gt;0,IF('Koreksi (p)'!AN47&gt;0,'Koreksi (p)'!AN47,0),""),"")</f>
        <v/>
      </c>
      <c r="BI48" s="162" t="str">
        <f>IF($C48=$C$61,IF(LEN($B48)&gt;0,IF('Koreksi (p)'!AN47&gt;0,'Koreksi (p)'!AN47,0),""),"")</f>
        <v/>
      </c>
      <c r="BJ48" s="163" t="str">
        <f>IF($C48=$C$60,IF(LEN($B48)&gt;0,IF('Koreksi (p)'!AO47&gt;0,'Koreksi (p)'!AO47,0),""),"")</f>
        <v/>
      </c>
      <c r="BK48" s="162" t="str">
        <f>IF($C48=$C$61,IF(LEN($B48)&gt;0,IF('Koreksi (p)'!AO47&gt;0,'Koreksi (p)'!AO47,0),""),"")</f>
        <v/>
      </c>
      <c r="BL48" s="163" t="str">
        <f>IF($C48=$C$60,IF(LEN($B48)&gt;0,IF('Koreksi (p)'!AP47&gt;0,'Koreksi (p)'!AP47,0),""),"")</f>
        <v/>
      </c>
      <c r="BM48" s="162" t="str">
        <f>IF($C48=$C$61,IF(LEN($B48)&gt;0,IF('Koreksi (p)'!AP47&gt;0,'Koreksi (p)'!AP47,0),""),"")</f>
        <v/>
      </c>
      <c r="BN48" s="163" t="str">
        <f>IF($C48=$C$60,IF(LEN($B48)&gt;0,IF('Koreksi (p)'!AQ47&gt;0,'Koreksi (p)'!AQ47,0),""),"")</f>
        <v/>
      </c>
      <c r="BO48" s="162" t="str">
        <f>IF($C48=$C$61,IF(LEN($B48)&gt;0,IF('Koreksi (p)'!AQ47&gt;0,'Koreksi (p)'!AQ47,0),""),"")</f>
        <v/>
      </c>
      <c r="BP48" s="163" t="str">
        <f>IF($C48=$C$60,IF(LEN($B48)&gt;0,IF('Koreksi (p)'!AR47&gt;0,'Koreksi (p)'!AR47,0),""),"")</f>
        <v/>
      </c>
      <c r="BQ48" s="162" t="str">
        <f>IF($C48=$C$61,IF(LEN($B48)&gt;0,IF('Koreksi (p)'!AR47&gt;0,'Koreksi (p)'!AR47,0),""),"")</f>
        <v/>
      </c>
      <c r="BR48" s="163" t="str">
        <f>IF($C48=$C$60,IF(LEN($B48)&gt;0,IF('Koreksi (p)'!AS47&gt;0,'Koreksi (p)'!AS47,0),""),"")</f>
        <v/>
      </c>
      <c r="BS48" s="162" t="str">
        <f>IF($C48=$C$61,IF(LEN($B48)&gt;0,IF('Koreksi (p)'!AS47&gt;0,'Koreksi (p)'!AS47,0),""),"")</f>
        <v/>
      </c>
      <c r="BT48" s="163" t="str">
        <f>IF($C48=$C$60,IF(LEN($B48)&gt;0,IF('Koreksi (p)'!AT47&gt;0,'Koreksi (p)'!AT47,0),""),"")</f>
        <v/>
      </c>
      <c r="BU48" s="162" t="str">
        <f>IF($C48=$C$61,IF(LEN($B48)&gt;0,IF('Koreksi (p)'!AT47&gt;0,'Koreksi (p)'!AT47,0),""),"")</f>
        <v/>
      </c>
      <c r="BV48" s="163" t="str">
        <f>IF($C48=$C$60,IF(LEN($B48)&gt;0,IF('Koreksi (p)'!AU47&gt;0,'Koreksi (p)'!AU47,0),""),"")</f>
        <v/>
      </c>
      <c r="BW48" s="162" t="str">
        <f>IF($C48=$C$61,IF(LEN($B48)&gt;0,IF('Koreksi (p)'!AU47&gt;0,'Koreksi (p)'!AU47,0),""),"")</f>
        <v/>
      </c>
      <c r="BX48" s="163" t="str">
        <f>IF($C48=$C$60,IF(LEN($B48)&gt;0,IF('Koreksi (p)'!AV47&gt;0,'Koreksi (p)'!AV47,0),""),"")</f>
        <v/>
      </c>
      <c r="BY48" s="162" t="str">
        <f>IF($C48=$C$61,IF(LEN($B48)&gt;0,IF('Koreksi (p)'!AV47&gt;0,'Koreksi (p)'!AV47,0),""),"")</f>
        <v/>
      </c>
      <c r="BZ48" s="163" t="str">
        <f>IF($C48=$C$60,IF(LEN($B48)&gt;0,IF('Koreksi (p)'!AW47&gt;0,'Koreksi (p)'!AW47,0),""),"")</f>
        <v/>
      </c>
      <c r="CA48" s="162" t="str">
        <f>IF($C48=$C$61,IF(LEN($B48)&gt;0,IF('Koreksi (p)'!AW47&gt;0,'Koreksi (p)'!AW47,0),""),"")</f>
        <v/>
      </c>
      <c r="CB48" s="163" t="str">
        <f>IF($C48=$C$60,IF(LEN($B48)&gt;0,IF('Koreksi (p)'!AX47&gt;0,'Koreksi (p)'!AX47,0),""),"")</f>
        <v/>
      </c>
      <c r="CC48" s="162" t="str">
        <f>IF($C48=$C$61,IF(LEN($B48)&gt;0,IF('Koreksi (p)'!AX47&gt;0,'Koreksi (p)'!AX47,0),""),"")</f>
        <v/>
      </c>
      <c r="CD48" s="163" t="str">
        <f>IF($C48=$C$60,IF(LEN($B48)&gt;0,IF('Koreksi (p)'!AY47&gt;0,'Koreksi (p)'!AY47,0),""),"")</f>
        <v/>
      </c>
      <c r="CE48" s="162" t="str">
        <f>IF($C48=$C$61,IF(LEN($B48)&gt;0,IF('Koreksi (p)'!AY47&gt;0,'Koreksi (p)'!AY47,0),""),"")</f>
        <v/>
      </c>
      <c r="CF48" s="103" t="str">
        <f>IF(LEN(C48)&gt;0,'Koreksi (p)'!AZ47,"")</f>
        <v/>
      </c>
      <c r="CG48" s="100" t="str">
        <f>'Koreksi (p)'!BA47</f>
        <v/>
      </c>
      <c r="CH48" s="100" t="str">
        <f t="shared" si="0"/>
        <v/>
      </c>
      <c r="CI48" s="95" t="str">
        <f t="shared" si="1"/>
        <v/>
      </c>
      <c r="CJ48" s="96" t="str">
        <f t="shared" si="2"/>
        <v/>
      </c>
    </row>
    <row r="49" spans="1:88" ht="11.25" customHeight="1">
      <c r="A49" s="101">
        <v>36</v>
      </c>
      <c r="B49" s="128">
        <f>IF('Koreksi (p)'!B48&lt;&gt;"",'Koreksi (p)'!B48,"")</f>
        <v>0</v>
      </c>
      <c r="C49" s="104" t="str">
        <f>IF(LEN('Koreksi (p)'!C48)&gt;0,'Koreksi (p)'!C48,"")</f>
        <v/>
      </c>
      <c r="D49" s="136" t="str">
        <f>IF($C49=$C$60,IF(LEN($B49)&gt;0,IF('Koreksi (p)'!L48&gt;0,'Koreksi (p)'!L48,0),""),"")</f>
        <v/>
      </c>
      <c r="E49" s="133" t="str">
        <f>IF($C49=$C$61,IF(LEN($B49)&gt;0,IF('Koreksi (p)'!L48&gt;0,'Koreksi (p)'!L48,0),""),"")</f>
        <v/>
      </c>
      <c r="F49" s="136" t="str">
        <f>IF($C49=$C$60,IF(LEN($B49)&gt;0,IF('Koreksi (p)'!M48&gt;0,'Koreksi (p)'!M48,0),""),"")</f>
        <v/>
      </c>
      <c r="G49" s="133" t="str">
        <f>IF($C49=$C$61,IF(LEN($B49)&gt;0,IF('Koreksi (p)'!M48&gt;0,'Koreksi (p)'!M48,0),""),"")</f>
        <v/>
      </c>
      <c r="H49" s="136" t="str">
        <f>IF($C49=$C$60,IF(LEN($B49)&gt;0,IF('Koreksi (p)'!N48
&gt;0,'Koreksi (p)'!N48,0),""),"")</f>
        <v/>
      </c>
      <c r="I49" s="133" t="str">
        <f>IF($C49=$C$61,IF(LEN($B49)&gt;0,IF('Koreksi (p)'!N48
&gt;0,'Koreksi (p)'!N48,0),""),"")</f>
        <v/>
      </c>
      <c r="J49" s="136" t="str">
        <f>IF($C49=$C$60,IF(LEN($B49)&gt;0,IF('Koreksi (p)'!O48&gt;0,'Koreksi (p)'!O48,0),""),"")</f>
        <v/>
      </c>
      <c r="K49" s="164" t="str">
        <f>IF($C49=$C$61,IF(LEN($B49)&gt;0,IF('Koreksi (p)'!O48&gt;0,'Koreksi (p)'!O48,0),""),"")</f>
        <v/>
      </c>
      <c r="L49" s="165" t="str">
        <f>IF($C49=$C$60,IF(LEN($B49)&gt;0,IF('Koreksi (p)'!P48&gt;0,'Koreksi (p)'!P48,0),""),"")</f>
        <v/>
      </c>
      <c r="M49" s="164" t="str">
        <f>IF($C49=$C$61,IF(LEN($B49)&gt;0,IF('Koreksi (p)'!P48&gt;0,'Koreksi (p)'!P48,0),""),"")</f>
        <v/>
      </c>
      <c r="N49" s="165" t="str">
        <f>IF($C49=$C$60,IF(LEN($B49)&gt;0,IF('Koreksi (p)'!Q48&gt;0,'Koreksi (p)'!Q48,0),""),"")</f>
        <v/>
      </c>
      <c r="O49" s="164" t="str">
        <f>IF($C49=$C$61,IF(LEN($B49)&gt;0,IF('Koreksi (p)'!Q48&gt;0,'Koreksi (p)'!Q48,0),""),"")</f>
        <v/>
      </c>
      <c r="P49" s="165" t="str">
        <f>IF($C49=$C$60,IF(LEN($B49)&gt;0,IF('Koreksi (p)'!R48&gt;0,'Koreksi (p)'!R48,0),""),"")</f>
        <v/>
      </c>
      <c r="Q49" s="164" t="str">
        <f>IF($C49=$C$61,IF(LEN($B49)&gt;0,IF('Koreksi (p)'!R48&gt;0,'Koreksi (p)'!R48,0),""),"")</f>
        <v/>
      </c>
      <c r="R49" s="165" t="str">
        <f>IF($C49=$C$60,IF(LEN($B49)&gt;0,IF('Koreksi (p)'!S48&gt;0,'Koreksi (p)'!S48,0),""),"")</f>
        <v/>
      </c>
      <c r="S49" s="164" t="str">
        <f>IF($C49=$C$61,IF(LEN($B49)&gt;0,IF('Koreksi (p)'!S48&gt;0,'Koreksi (p)'!S48,0),""),"")</f>
        <v/>
      </c>
      <c r="T49" s="165" t="str">
        <f>IF($C49=$C$60,IF(LEN($B49)&gt;0,IF('Koreksi (p)'!T48&gt;0,'Koreksi (p)'!T48,0),""),"")</f>
        <v/>
      </c>
      <c r="U49" s="164" t="str">
        <f>IF($C49=$C$61,IF(LEN($B49)&gt;0,IF('Koreksi (p)'!T48&gt;0,'Koreksi (p)'!T48,0),""),"")</f>
        <v/>
      </c>
      <c r="V49" s="165" t="str">
        <f>IF($C49=$C$60,IF(LEN($B49)&gt;0,IF('Koreksi (p)'!U48&gt;0,'Koreksi (p)'!U48,0),""),"")</f>
        <v/>
      </c>
      <c r="W49" s="164" t="str">
        <f>IF($C49=$C$61,IF(LEN($B49)&gt;0,IF('Koreksi (p)'!U48&gt;0,'Koreksi (p)'!U48,0),""),"")</f>
        <v/>
      </c>
      <c r="X49" s="165" t="str">
        <f>IF($C49=$C$60,IF(LEN($B49)&gt;0,IF('Koreksi (p)'!V48&gt;0,'Koreksi (p)'!V48,0),""),"")</f>
        <v/>
      </c>
      <c r="Y49" s="164" t="str">
        <f>IF($C49=$C$61,IF(LEN($B49)&gt;0,IF('Koreksi (p)'!V48&gt;0,'Koreksi (p)'!V48,0),""),"")</f>
        <v/>
      </c>
      <c r="Z49" s="165" t="str">
        <f>IF($C49=$C$60,IF(LEN($B49)&gt;0,IF('Koreksi (p)'!W48&gt;0,'Koreksi (p)'!W48,0),""),"")</f>
        <v/>
      </c>
      <c r="AA49" s="164" t="str">
        <f>IF($C49=$C$61,IF(LEN($B49)&gt;0,IF('Koreksi (p)'!W48&gt;0,'Koreksi (p)'!W48,0),""),"")</f>
        <v/>
      </c>
      <c r="AB49" s="165" t="str">
        <f>IF($C49=$C$60,IF(LEN($B49)&gt;0,IF('Koreksi (p)'!X48&gt;0,'Koreksi (p)'!X48,0),""),"")</f>
        <v/>
      </c>
      <c r="AC49" s="164" t="str">
        <f>IF($C49=$C$61,IF(LEN($B49)&gt;0,IF('Koreksi (p)'!X48&gt;0,'Koreksi (p)'!X48,0),""),"")</f>
        <v/>
      </c>
      <c r="AD49" s="165" t="str">
        <f>IF($C49=$C$60,IF(LEN($B49)&gt;0,IF('Koreksi (p)'!Y48&gt;0,'Koreksi (p)'!Y48,0),""),"")</f>
        <v/>
      </c>
      <c r="AE49" s="164" t="str">
        <f>IF($C49=$C$61,IF(LEN($B49)&gt;0,IF('Koreksi (p)'!Y48&gt;0,'Koreksi (p)'!Y48,0),""),"")</f>
        <v/>
      </c>
      <c r="AF49" s="165" t="str">
        <f>IF($C49=$C$60,IF(LEN($B49)&gt;0,IF('Koreksi (p)'!Z48&gt;0,'Koreksi (p)'!Z48,0),""),"")</f>
        <v/>
      </c>
      <c r="AG49" s="164" t="str">
        <f>IF($C49=$C$61,IF(LEN($B49)&gt;0,IF('Koreksi (p)'!Z48&gt;0,'Koreksi (p)'!Z48,0),""),"")</f>
        <v/>
      </c>
      <c r="AH49" s="165" t="str">
        <f>IF($C49=$C$60,IF(LEN($B49)&gt;0,IF('Koreksi (p)'!AA48&gt;0,'Koreksi (p)'!AA48,0),""),"")</f>
        <v/>
      </c>
      <c r="AI49" s="164" t="str">
        <f>IF($C49=$C$61,IF(LEN($B49)&gt;0,IF('Koreksi (p)'!AA48&gt;0,'Koreksi (p)'!AA48,0),""),"")</f>
        <v/>
      </c>
      <c r="AJ49" s="165" t="str">
        <f>IF($C49=$C$60,IF(LEN($B49)&gt;0,IF('Koreksi (p)'!AB48&gt;0,'Koreksi (p)'!AB48,0),""),"")</f>
        <v/>
      </c>
      <c r="AK49" s="164" t="str">
        <f>IF($C49=$C$61,IF(LEN($B49)&gt;0,IF('Koreksi (p)'!AB48&gt;0,'Koreksi (p)'!AB48,0),""),"")</f>
        <v/>
      </c>
      <c r="AL49" s="165" t="str">
        <f>IF($C49=$C$60,IF(LEN($B49)&gt;0,IF('Koreksi (p)'!AC48&gt;0,'Koreksi (p)'!AC48,0),""),"")</f>
        <v/>
      </c>
      <c r="AM49" s="164" t="str">
        <f>IF($C49=$C$61,IF(LEN($B49)&gt;0,IF('Koreksi (p)'!AC48&gt;0,'Koreksi (p)'!AC48,0),""),"")</f>
        <v/>
      </c>
      <c r="AN49" s="165" t="str">
        <f>IF($C49=$C$60,IF(LEN($B49)&gt;0,IF('Koreksi (p)'!AD48&gt;0,'Koreksi (p)'!AD48,0),""),"")</f>
        <v/>
      </c>
      <c r="AO49" s="164" t="str">
        <f>IF($C49=$C$61,IF(LEN($B49)&gt;0,IF('Koreksi (p)'!AD48&gt;0,'Koreksi (p)'!AD48,0),""),"")</f>
        <v/>
      </c>
      <c r="AP49" s="165" t="str">
        <f>IF($C49=$C$60,IF(LEN($B49)&gt;0,IF('Koreksi (p)'!AE48&gt;0,'Koreksi (p)'!AE48,0),""),"")</f>
        <v/>
      </c>
      <c r="AQ49" s="164" t="str">
        <f>IF($C49=$C$61,IF(LEN($B49)&gt;0,IF('Koreksi (p)'!AE48&gt;0,'Koreksi (p)'!AE48,0),""),"")</f>
        <v/>
      </c>
      <c r="AR49" s="165" t="str">
        <f>IF($C49=$C$60,IF(LEN($B49)&gt;0,IF('Koreksi (p)'!AF48&gt;0,'Koreksi (p)'!AF48,0),""),"")</f>
        <v/>
      </c>
      <c r="AS49" s="164" t="str">
        <f>IF($C49=$C$61,IF(LEN($B49)&gt;0,IF('Koreksi (p)'!AF48&gt;0,'Koreksi (p)'!AF48,0),""),"")</f>
        <v/>
      </c>
      <c r="AT49" s="165" t="str">
        <f>IF($C49=$C$60,IF(LEN($B49)&gt;0,IF('Koreksi (p)'!AG48&gt;0,'Koreksi (p)'!AG48,0),""),"")</f>
        <v/>
      </c>
      <c r="AU49" s="164" t="str">
        <f>IF($C49=$C$61,IF(LEN($B49)&gt;0,IF('Koreksi (p)'!AG48&gt;0,'Koreksi (p)'!AG48,0),""),"")</f>
        <v/>
      </c>
      <c r="AV49" s="165" t="str">
        <f>IF($C49=$C$60,IF(LEN($B49)&gt;0,IF('Koreksi (p)'!AH48&gt;0,'Koreksi (p)'!AH48,0),""),"")</f>
        <v/>
      </c>
      <c r="AW49" s="164" t="str">
        <f>IF($C49=$C$61,IF(LEN($B49)&gt;0,IF('Koreksi (p)'!AH48&gt;0,'Koreksi (p)'!AH48,0),""),"")</f>
        <v/>
      </c>
      <c r="AX49" s="165" t="str">
        <f>IF($C49=$C$60,IF(LEN($B49)&gt;0,IF('Koreksi (p)'!AI48&gt;0,'Koreksi (p)'!AI48,0),""),"")</f>
        <v/>
      </c>
      <c r="AY49" s="164" t="str">
        <f>IF($C49=$C$61,IF(LEN($B49)&gt;0,IF('Koreksi (p)'!AI48&gt;0,'Koreksi (p)'!AI48,0),""),"")</f>
        <v/>
      </c>
      <c r="AZ49" s="165" t="str">
        <f>IF($C49=$C$60,IF(LEN($B49)&gt;0,IF('Koreksi (p)'!AJ48&gt;0,'Koreksi (p)'!AJ48,0),""),"")</f>
        <v/>
      </c>
      <c r="BA49" s="164" t="str">
        <f>IF($C49=$C$61,IF(LEN($B49)&gt;0,IF('Koreksi (p)'!AJ48&gt;0,'Koreksi (p)'!AJ48,0),""),"")</f>
        <v/>
      </c>
      <c r="BB49" s="165" t="str">
        <f>IF($C49=$C$60,IF(LEN($B49)&gt;0,IF('Koreksi (p)'!AK48&gt;0,'Koreksi (p)'!AK48,0),""),"")</f>
        <v/>
      </c>
      <c r="BC49" s="164" t="str">
        <f>IF($C49=$C$61,IF(LEN($B49)&gt;0,IF('Koreksi (p)'!AK48&gt;0,'Koreksi (p)'!AK48,0),""),"")</f>
        <v/>
      </c>
      <c r="BD49" s="165" t="str">
        <f>IF($C49=$C$60,IF(LEN($B49)&gt;0,IF('Koreksi (p)'!AL48&gt;0,'Koreksi (p)'!AL48,0),""),"")</f>
        <v/>
      </c>
      <c r="BE49" s="164" t="str">
        <f>IF($C49=$C$61,IF(LEN($B49)&gt;0,IF('Koreksi (p)'!AL48&gt;0,'Koreksi (p)'!AL48,0),""),"")</f>
        <v/>
      </c>
      <c r="BF49" s="165" t="str">
        <f>IF($C49=$C$60,IF(LEN($B49)&gt;0,IF('Koreksi (p)'!AM48&gt;0,'Koreksi (p)'!AM48,0),""),"")</f>
        <v/>
      </c>
      <c r="BG49" s="164" t="str">
        <f>IF($C49=$C$61,IF(LEN($B49)&gt;0,IF('Koreksi (p)'!AM48&gt;0,'Koreksi (p)'!AM48,0),""),"")</f>
        <v/>
      </c>
      <c r="BH49" s="165" t="str">
        <f>IF($C49=$C$60,IF(LEN($B49)&gt;0,IF('Koreksi (p)'!AN48&gt;0,'Koreksi (p)'!AN48,0),""),"")</f>
        <v/>
      </c>
      <c r="BI49" s="164" t="str">
        <f>IF($C49=$C$61,IF(LEN($B49)&gt;0,IF('Koreksi (p)'!AN48&gt;0,'Koreksi (p)'!AN48,0),""),"")</f>
        <v/>
      </c>
      <c r="BJ49" s="165" t="str">
        <f>IF($C49=$C$60,IF(LEN($B49)&gt;0,IF('Koreksi (p)'!AO48&gt;0,'Koreksi (p)'!AO48,0),""),"")</f>
        <v/>
      </c>
      <c r="BK49" s="164" t="str">
        <f>IF($C49=$C$61,IF(LEN($B49)&gt;0,IF('Koreksi (p)'!AO48&gt;0,'Koreksi (p)'!AO48,0),""),"")</f>
        <v/>
      </c>
      <c r="BL49" s="165" t="str">
        <f>IF($C49=$C$60,IF(LEN($B49)&gt;0,IF('Koreksi (p)'!AP48&gt;0,'Koreksi (p)'!AP48,0),""),"")</f>
        <v/>
      </c>
      <c r="BM49" s="164" t="str">
        <f>IF($C49=$C$61,IF(LEN($B49)&gt;0,IF('Koreksi (p)'!AP48&gt;0,'Koreksi (p)'!AP48,0),""),"")</f>
        <v/>
      </c>
      <c r="BN49" s="165" t="str">
        <f>IF($C49=$C$60,IF(LEN($B49)&gt;0,IF('Koreksi (p)'!AQ48&gt;0,'Koreksi (p)'!AQ48,0),""),"")</f>
        <v/>
      </c>
      <c r="BO49" s="164" t="str">
        <f>IF($C49=$C$61,IF(LEN($B49)&gt;0,IF('Koreksi (p)'!AQ48&gt;0,'Koreksi (p)'!AQ48,0),""),"")</f>
        <v/>
      </c>
      <c r="BP49" s="165" t="str">
        <f>IF($C49=$C$60,IF(LEN($B49)&gt;0,IF('Koreksi (p)'!AR48&gt;0,'Koreksi (p)'!AR48,0),""),"")</f>
        <v/>
      </c>
      <c r="BQ49" s="164" t="str">
        <f>IF($C49=$C$61,IF(LEN($B49)&gt;0,IF('Koreksi (p)'!AR48&gt;0,'Koreksi (p)'!AR48,0),""),"")</f>
        <v/>
      </c>
      <c r="BR49" s="165" t="str">
        <f>IF($C49=$C$60,IF(LEN($B49)&gt;0,IF('Koreksi (p)'!AS48&gt;0,'Koreksi (p)'!AS48,0),""),"")</f>
        <v/>
      </c>
      <c r="BS49" s="164" t="str">
        <f>IF($C49=$C$61,IF(LEN($B49)&gt;0,IF('Koreksi (p)'!AS48&gt;0,'Koreksi (p)'!AS48,0),""),"")</f>
        <v/>
      </c>
      <c r="BT49" s="165" t="str">
        <f>IF($C49=$C$60,IF(LEN($B49)&gt;0,IF('Koreksi (p)'!AT48&gt;0,'Koreksi (p)'!AT48,0),""),"")</f>
        <v/>
      </c>
      <c r="BU49" s="164" t="str">
        <f>IF($C49=$C$61,IF(LEN($B49)&gt;0,IF('Koreksi (p)'!AT48&gt;0,'Koreksi (p)'!AT48,0),""),"")</f>
        <v/>
      </c>
      <c r="BV49" s="165" t="str">
        <f>IF($C49=$C$60,IF(LEN($B49)&gt;0,IF('Koreksi (p)'!AU48&gt;0,'Koreksi (p)'!AU48,0),""),"")</f>
        <v/>
      </c>
      <c r="BW49" s="164" t="str">
        <f>IF($C49=$C$61,IF(LEN($B49)&gt;0,IF('Koreksi (p)'!AU48&gt;0,'Koreksi (p)'!AU48,0),""),"")</f>
        <v/>
      </c>
      <c r="BX49" s="165" t="str">
        <f>IF($C49=$C$60,IF(LEN($B49)&gt;0,IF('Koreksi (p)'!AV48&gt;0,'Koreksi (p)'!AV48,0),""),"")</f>
        <v/>
      </c>
      <c r="BY49" s="164" t="str">
        <f>IF($C49=$C$61,IF(LEN($B49)&gt;0,IF('Koreksi (p)'!AV48&gt;0,'Koreksi (p)'!AV48,0),""),"")</f>
        <v/>
      </c>
      <c r="BZ49" s="165" t="str">
        <f>IF($C49=$C$60,IF(LEN($B49)&gt;0,IF('Koreksi (p)'!AW48&gt;0,'Koreksi (p)'!AW48,0),""),"")</f>
        <v/>
      </c>
      <c r="CA49" s="164" t="str">
        <f>IF($C49=$C$61,IF(LEN($B49)&gt;0,IF('Koreksi (p)'!AW48&gt;0,'Koreksi (p)'!AW48,0),""),"")</f>
        <v/>
      </c>
      <c r="CB49" s="165" t="str">
        <f>IF($C49=$C$60,IF(LEN($B49)&gt;0,IF('Koreksi (p)'!AX48&gt;0,'Koreksi (p)'!AX48,0),""),"")</f>
        <v/>
      </c>
      <c r="CC49" s="164" t="str">
        <f>IF($C49=$C$61,IF(LEN($B49)&gt;0,IF('Koreksi (p)'!AX48&gt;0,'Koreksi (p)'!AX48,0),""),"")</f>
        <v/>
      </c>
      <c r="CD49" s="165" t="str">
        <f>IF($C49=$C$60,IF(LEN($B49)&gt;0,IF('Koreksi (p)'!AY48&gt;0,'Koreksi (p)'!AY48,0),""),"")</f>
        <v/>
      </c>
      <c r="CE49" s="164" t="str">
        <f>IF($C49=$C$61,IF(LEN($B49)&gt;0,IF('Koreksi (p)'!AY48&gt;0,'Koreksi (p)'!AY48,0),""),"")</f>
        <v/>
      </c>
      <c r="CF49" s="46" t="str">
        <f>IF(LEN(C49)&gt;0,'Koreksi (p)'!AZ48,"")</f>
        <v/>
      </c>
      <c r="CG49" s="102" t="str">
        <f>'Koreksi (p)'!BA48</f>
        <v/>
      </c>
      <c r="CH49" s="102" t="str">
        <f t="shared" si="0"/>
        <v/>
      </c>
      <c r="CI49" s="93" t="str">
        <f t="shared" si="1"/>
        <v/>
      </c>
      <c r="CJ49" s="94" t="str">
        <f t="shared" si="2"/>
        <v/>
      </c>
    </row>
    <row r="50" spans="1:88" ht="11.25" customHeight="1">
      <c r="A50" s="97">
        <v>37</v>
      </c>
      <c r="B50" s="129">
        <f>IF('Koreksi (p)'!B49&lt;&gt;"",'Koreksi (p)'!B49,"")</f>
        <v>0</v>
      </c>
      <c r="C50" s="105" t="str">
        <f>IF(LEN('Koreksi (p)'!C49)&gt;0,'Koreksi (p)'!C49,"")</f>
        <v/>
      </c>
      <c r="D50" s="134" t="str">
        <f>IF($C50=$C$60,IF(LEN($B50)&gt;0,IF('Koreksi (p)'!L49&gt;0,'Koreksi (p)'!L49,0),""),"")</f>
        <v/>
      </c>
      <c r="E50" s="131" t="str">
        <f>IF($C50=$C$61,IF(LEN($B50)&gt;0,IF('Koreksi (p)'!L49&gt;0,'Koreksi (p)'!L49,0),""),"")</f>
        <v/>
      </c>
      <c r="F50" s="134" t="str">
        <f>IF($C50=$C$60,IF(LEN($B50)&gt;0,IF('Koreksi (p)'!M49&gt;0,'Koreksi (p)'!M49,0),""),"")</f>
        <v/>
      </c>
      <c r="G50" s="131" t="str">
        <f>IF($C50=$C$61,IF(LEN($B50)&gt;0,IF('Koreksi (p)'!M49&gt;0,'Koreksi (p)'!M49,0),""),"")</f>
        <v/>
      </c>
      <c r="H50" s="134" t="str">
        <f>IF($C50=$C$60,IF(LEN($B50)&gt;0,IF('Koreksi (p)'!N49
&gt;0,'Koreksi (p)'!N49,0),""),"")</f>
        <v/>
      </c>
      <c r="I50" s="131" t="str">
        <f>IF($C50=$C$61,IF(LEN($B50)&gt;0,IF('Koreksi (p)'!N49
&gt;0,'Koreksi (p)'!N49,0),""),"")</f>
        <v/>
      </c>
      <c r="J50" s="134" t="str">
        <f>IF($C50=$C$60,IF(LEN($B50)&gt;0,IF('Koreksi (p)'!O49&gt;0,'Koreksi (p)'!O49,0),""),"")</f>
        <v/>
      </c>
      <c r="K50" s="160" t="str">
        <f>IF($C50=$C$61,IF(LEN($B50)&gt;0,IF('Koreksi (p)'!O49&gt;0,'Koreksi (p)'!O49,0),""),"")</f>
        <v/>
      </c>
      <c r="L50" s="161" t="str">
        <f>IF($C50=$C$60,IF(LEN($B50)&gt;0,IF('Koreksi (p)'!P49&gt;0,'Koreksi (p)'!P49,0),""),"")</f>
        <v/>
      </c>
      <c r="M50" s="160" t="str">
        <f>IF($C50=$C$61,IF(LEN($B50)&gt;0,IF('Koreksi (p)'!P49&gt;0,'Koreksi (p)'!P49,0),""),"")</f>
        <v/>
      </c>
      <c r="N50" s="161" t="str">
        <f>IF($C50=$C$60,IF(LEN($B50)&gt;0,IF('Koreksi (p)'!Q49&gt;0,'Koreksi (p)'!Q49,0),""),"")</f>
        <v/>
      </c>
      <c r="O50" s="160" t="str">
        <f>IF($C50=$C$61,IF(LEN($B50)&gt;0,IF('Koreksi (p)'!Q49&gt;0,'Koreksi (p)'!Q49,0),""),"")</f>
        <v/>
      </c>
      <c r="P50" s="161" t="str">
        <f>IF($C50=$C$60,IF(LEN($B50)&gt;0,IF('Koreksi (p)'!R49&gt;0,'Koreksi (p)'!R49,0),""),"")</f>
        <v/>
      </c>
      <c r="Q50" s="160" t="str">
        <f>IF($C50=$C$61,IF(LEN($B50)&gt;0,IF('Koreksi (p)'!R49&gt;0,'Koreksi (p)'!R49,0),""),"")</f>
        <v/>
      </c>
      <c r="R50" s="161" t="str">
        <f>IF($C50=$C$60,IF(LEN($B50)&gt;0,IF('Koreksi (p)'!S49&gt;0,'Koreksi (p)'!S49,0),""),"")</f>
        <v/>
      </c>
      <c r="S50" s="160" t="str">
        <f>IF($C50=$C$61,IF(LEN($B50)&gt;0,IF('Koreksi (p)'!S49&gt;0,'Koreksi (p)'!S49,0),""),"")</f>
        <v/>
      </c>
      <c r="T50" s="161" t="str">
        <f>IF($C50=$C$60,IF(LEN($B50)&gt;0,IF('Koreksi (p)'!T49&gt;0,'Koreksi (p)'!T49,0),""),"")</f>
        <v/>
      </c>
      <c r="U50" s="160" t="str">
        <f>IF($C50=$C$61,IF(LEN($B50)&gt;0,IF('Koreksi (p)'!T49&gt;0,'Koreksi (p)'!T49,0),""),"")</f>
        <v/>
      </c>
      <c r="V50" s="161" t="str">
        <f>IF($C50=$C$60,IF(LEN($B50)&gt;0,IF('Koreksi (p)'!U49&gt;0,'Koreksi (p)'!U49,0),""),"")</f>
        <v/>
      </c>
      <c r="W50" s="160" t="str">
        <f>IF($C50=$C$61,IF(LEN($B50)&gt;0,IF('Koreksi (p)'!U49&gt;0,'Koreksi (p)'!U49,0),""),"")</f>
        <v/>
      </c>
      <c r="X50" s="161" t="str">
        <f>IF($C50=$C$60,IF(LEN($B50)&gt;0,IF('Koreksi (p)'!V49&gt;0,'Koreksi (p)'!V49,0),""),"")</f>
        <v/>
      </c>
      <c r="Y50" s="160" t="str">
        <f>IF($C50=$C$61,IF(LEN($B50)&gt;0,IF('Koreksi (p)'!V49&gt;0,'Koreksi (p)'!V49,0),""),"")</f>
        <v/>
      </c>
      <c r="Z50" s="161" t="str">
        <f>IF($C50=$C$60,IF(LEN($B50)&gt;0,IF('Koreksi (p)'!W49&gt;0,'Koreksi (p)'!W49,0),""),"")</f>
        <v/>
      </c>
      <c r="AA50" s="160" t="str">
        <f>IF($C50=$C$61,IF(LEN($B50)&gt;0,IF('Koreksi (p)'!W49&gt;0,'Koreksi (p)'!W49,0),""),"")</f>
        <v/>
      </c>
      <c r="AB50" s="161" t="str">
        <f>IF($C50=$C$60,IF(LEN($B50)&gt;0,IF('Koreksi (p)'!X49&gt;0,'Koreksi (p)'!X49,0),""),"")</f>
        <v/>
      </c>
      <c r="AC50" s="160" t="str">
        <f>IF($C50=$C$61,IF(LEN($B50)&gt;0,IF('Koreksi (p)'!X49&gt;0,'Koreksi (p)'!X49,0),""),"")</f>
        <v/>
      </c>
      <c r="AD50" s="161" t="str">
        <f>IF($C50=$C$60,IF(LEN($B50)&gt;0,IF('Koreksi (p)'!Y49&gt;0,'Koreksi (p)'!Y49,0),""),"")</f>
        <v/>
      </c>
      <c r="AE50" s="160" t="str">
        <f>IF($C50=$C$61,IF(LEN($B50)&gt;0,IF('Koreksi (p)'!Y49&gt;0,'Koreksi (p)'!Y49,0),""),"")</f>
        <v/>
      </c>
      <c r="AF50" s="161" t="str">
        <f>IF($C50=$C$60,IF(LEN($B50)&gt;0,IF('Koreksi (p)'!Z49&gt;0,'Koreksi (p)'!Z49,0),""),"")</f>
        <v/>
      </c>
      <c r="AG50" s="160" t="str">
        <f>IF($C50=$C$61,IF(LEN($B50)&gt;0,IF('Koreksi (p)'!Z49&gt;0,'Koreksi (p)'!Z49,0),""),"")</f>
        <v/>
      </c>
      <c r="AH50" s="161" t="str">
        <f>IF($C50=$C$60,IF(LEN($B50)&gt;0,IF('Koreksi (p)'!AA49&gt;0,'Koreksi (p)'!AA49,0),""),"")</f>
        <v/>
      </c>
      <c r="AI50" s="160" t="str">
        <f>IF($C50=$C$61,IF(LEN($B50)&gt;0,IF('Koreksi (p)'!AA49&gt;0,'Koreksi (p)'!AA49,0),""),"")</f>
        <v/>
      </c>
      <c r="AJ50" s="161" t="str">
        <f>IF($C50=$C$60,IF(LEN($B50)&gt;0,IF('Koreksi (p)'!AB49&gt;0,'Koreksi (p)'!AB49,0),""),"")</f>
        <v/>
      </c>
      <c r="AK50" s="160" t="str">
        <f>IF($C50=$C$61,IF(LEN($B50)&gt;0,IF('Koreksi (p)'!AB49&gt;0,'Koreksi (p)'!AB49,0),""),"")</f>
        <v/>
      </c>
      <c r="AL50" s="161" t="str">
        <f>IF($C50=$C$60,IF(LEN($B50)&gt;0,IF('Koreksi (p)'!AC49&gt;0,'Koreksi (p)'!AC49,0),""),"")</f>
        <v/>
      </c>
      <c r="AM50" s="160" t="str">
        <f>IF($C50=$C$61,IF(LEN($B50)&gt;0,IF('Koreksi (p)'!AC49&gt;0,'Koreksi (p)'!AC49,0),""),"")</f>
        <v/>
      </c>
      <c r="AN50" s="161" t="str">
        <f>IF($C50=$C$60,IF(LEN($B50)&gt;0,IF('Koreksi (p)'!AD49&gt;0,'Koreksi (p)'!AD49,0),""),"")</f>
        <v/>
      </c>
      <c r="AO50" s="160" t="str">
        <f>IF($C50=$C$61,IF(LEN($B50)&gt;0,IF('Koreksi (p)'!AD49&gt;0,'Koreksi (p)'!AD49,0),""),"")</f>
        <v/>
      </c>
      <c r="AP50" s="161" t="str">
        <f>IF($C50=$C$60,IF(LEN($B50)&gt;0,IF('Koreksi (p)'!AE49&gt;0,'Koreksi (p)'!AE49,0),""),"")</f>
        <v/>
      </c>
      <c r="AQ50" s="160" t="str">
        <f>IF($C50=$C$61,IF(LEN($B50)&gt;0,IF('Koreksi (p)'!AE49&gt;0,'Koreksi (p)'!AE49,0),""),"")</f>
        <v/>
      </c>
      <c r="AR50" s="161" t="str">
        <f>IF($C50=$C$60,IF(LEN($B50)&gt;0,IF('Koreksi (p)'!AF49&gt;0,'Koreksi (p)'!AF49,0),""),"")</f>
        <v/>
      </c>
      <c r="AS50" s="160" t="str">
        <f>IF($C50=$C$61,IF(LEN($B50)&gt;0,IF('Koreksi (p)'!AF49&gt;0,'Koreksi (p)'!AF49,0),""),"")</f>
        <v/>
      </c>
      <c r="AT50" s="161" t="str">
        <f>IF($C50=$C$60,IF(LEN($B50)&gt;0,IF('Koreksi (p)'!AG49&gt;0,'Koreksi (p)'!AG49,0),""),"")</f>
        <v/>
      </c>
      <c r="AU50" s="160" t="str">
        <f>IF($C50=$C$61,IF(LEN($B50)&gt;0,IF('Koreksi (p)'!AG49&gt;0,'Koreksi (p)'!AG49,0),""),"")</f>
        <v/>
      </c>
      <c r="AV50" s="161" t="str">
        <f>IF($C50=$C$60,IF(LEN($B50)&gt;0,IF('Koreksi (p)'!AH49&gt;0,'Koreksi (p)'!AH49,0),""),"")</f>
        <v/>
      </c>
      <c r="AW50" s="160" t="str">
        <f>IF($C50=$C$61,IF(LEN($B50)&gt;0,IF('Koreksi (p)'!AH49&gt;0,'Koreksi (p)'!AH49,0),""),"")</f>
        <v/>
      </c>
      <c r="AX50" s="161" t="str">
        <f>IF($C50=$C$60,IF(LEN($B50)&gt;0,IF('Koreksi (p)'!AI49&gt;0,'Koreksi (p)'!AI49,0),""),"")</f>
        <v/>
      </c>
      <c r="AY50" s="160" t="str">
        <f>IF($C50=$C$61,IF(LEN($B50)&gt;0,IF('Koreksi (p)'!AI49&gt;0,'Koreksi (p)'!AI49,0),""),"")</f>
        <v/>
      </c>
      <c r="AZ50" s="161" t="str">
        <f>IF($C50=$C$60,IF(LEN($B50)&gt;0,IF('Koreksi (p)'!AJ49&gt;0,'Koreksi (p)'!AJ49,0),""),"")</f>
        <v/>
      </c>
      <c r="BA50" s="160" t="str">
        <f>IF($C50=$C$61,IF(LEN($B50)&gt;0,IF('Koreksi (p)'!AJ49&gt;0,'Koreksi (p)'!AJ49,0),""),"")</f>
        <v/>
      </c>
      <c r="BB50" s="161" t="str">
        <f>IF($C50=$C$60,IF(LEN($B50)&gt;0,IF('Koreksi (p)'!AK49&gt;0,'Koreksi (p)'!AK49,0),""),"")</f>
        <v/>
      </c>
      <c r="BC50" s="160" t="str">
        <f>IF($C50=$C$61,IF(LEN($B50)&gt;0,IF('Koreksi (p)'!AK49&gt;0,'Koreksi (p)'!AK49,0),""),"")</f>
        <v/>
      </c>
      <c r="BD50" s="161" t="str">
        <f>IF($C50=$C$60,IF(LEN($B50)&gt;0,IF('Koreksi (p)'!AL49&gt;0,'Koreksi (p)'!AL49,0),""),"")</f>
        <v/>
      </c>
      <c r="BE50" s="160" t="str">
        <f>IF($C50=$C$61,IF(LEN($B50)&gt;0,IF('Koreksi (p)'!AL49&gt;0,'Koreksi (p)'!AL49,0),""),"")</f>
        <v/>
      </c>
      <c r="BF50" s="161" t="str">
        <f>IF($C50=$C$60,IF(LEN($B50)&gt;0,IF('Koreksi (p)'!AM49&gt;0,'Koreksi (p)'!AM49,0),""),"")</f>
        <v/>
      </c>
      <c r="BG50" s="160" t="str">
        <f>IF($C50=$C$61,IF(LEN($B50)&gt;0,IF('Koreksi (p)'!AM49&gt;0,'Koreksi (p)'!AM49,0),""),"")</f>
        <v/>
      </c>
      <c r="BH50" s="161" t="str">
        <f>IF($C50=$C$60,IF(LEN($B50)&gt;0,IF('Koreksi (p)'!AN49&gt;0,'Koreksi (p)'!AN49,0),""),"")</f>
        <v/>
      </c>
      <c r="BI50" s="160" t="str">
        <f>IF($C50=$C$61,IF(LEN($B50)&gt;0,IF('Koreksi (p)'!AN49&gt;0,'Koreksi (p)'!AN49,0),""),"")</f>
        <v/>
      </c>
      <c r="BJ50" s="161" t="str">
        <f>IF($C50=$C$60,IF(LEN($B50)&gt;0,IF('Koreksi (p)'!AO49&gt;0,'Koreksi (p)'!AO49,0),""),"")</f>
        <v/>
      </c>
      <c r="BK50" s="160" t="str">
        <f>IF($C50=$C$61,IF(LEN($B50)&gt;0,IF('Koreksi (p)'!AO49&gt;0,'Koreksi (p)'!AO49,0),""),"")</f>
        <v/>
      </c>
      <c r="BL50" s="161" t="str">
        <f>IF($C50=$C$60,IF(LEN($B50)&gt;0,IF('Koreksi (p)'!AP49&gt;0,'Koreksi (p)'!AP49,0),""),"")</f>
        <v/>
      </c>
      <c r="BM50" s="160" t="str">
        <f>IF($C50=$C$61,IF(LEN($B50)&gt;0,IF('Koreksi (p)'!AP49&gt;0,'Koreksi (p)'!AP49,0),""),"")</f>
        <v/>
      </c>
      <c r="BN50" s="161" t="str">
        <f>IF($C50=$C$60,IF(LEN($B50)&gt;0,IF('Koreksi (p)'!AQ49&gt;0,'Koreksi (p)'!AQ49,0),""),"")</f>
        <v/>
      </c>
      <c r="BO50" s="160" t="str">
        <f>IF($C50=$C$61,IF(LEN($B50)&gt;0,IF('Koreksi (p)'!AQ49&gt;0,'Koreksi (p)'!AQ49,0),""),"")</f>
        <v/>
      </c>
      <c r="BP50" s="161" t="str">
        <f>IF($C50=$C$60,IF(LEN($B50)&gt;0,IF('Koreksi (p)'!AR49&gt;0,'Koreksi (p)'!AR49,0),""),"")</f>
        <v/>
      </c>
      <c r="BQ50" s="160" t="str">
        <f>IF($C50=$C$61,IF(LEN($B50)&gt;0,IF('Koreksi (p)'!AR49&gt;0,'Koreksi (p)'!AR49,0),""),"")</f>
        <v/>
      </c>
      <c r="BR50" s="161" t="str">
        <f>IF($C50=$C$60,IF(LEN($B50)&gt;0,IF('Koreksi (p)'!AS49&gt;0,'Koreksi (p)'!AS49,0),""),"")</f>
        <v/>
      </c>
      <c r="BS50" s="160" t="str">
        <f>IF($C50=$C$61,IF(LEN($B50)&gt;0,IF('Koreksi (p)'!AS49&gt;0,'Koreksi (p)'!AS49,0),""),"")</f>
        <v/>
      </c>
      <c r="BT50" s="161" t="str">
        <f>IF($C50=$C$60,IF(LEN($B50)&gt;0,IF('Koreksi (p)'!AT49&gt;0,'Koreksi (p)'!AT49,0),""),"")</f>
        <v/>
      </c>
      <c r="BU50" s="160" t="str">
        <f>IF($C50=$C$61,IF(LEN($B50)&gt;0,IF('Koreksi (p)'!AT49&gt;0,'Koreksi (p)'!AT49,0),""),"")</f>
        <v/>
      </c>
      <c r="BV50" s="161" t="str">
        <f>IF($C50=$C$60,IF(LEN($B50)&gt;0,IF('Koreksi (p)'!AU49&gt;0,'Koreksi (p)'!AU49,0),""),"")</f>
        <v/>
      </c>
      <c r="BW50" s="160" t="str">
        <f>IF($C50=$C$61,IF(LEN($B50)&gt;0,IF('Koreksi (p)'!AU49&gt;0,'Koreksi (p)'!AU49,0),""),"")</f>
        <v/>
      </c>
      <c r="BX50" s="161" t="str">
        <f>IF($C50=$C$60,IF(LEN($B50)&gt;0,IF('Koreksi (p)'!AV49&gt;0,'Koreksi (p)'!AV49,0),""),"")</f>
        <v/>
      </c>
      <c r="BY50" s="160" t="str">
        <f>IF($C50=$C$61,IF(LEN($B50)&gt;0,IF('Koreksi (p)'!AV49&gt;0,'Koreksi (p)'!AV49,0),""),"")</f>
        <v/>
      </c>
      <c r="BZ50" s="161" t="str">
        <f>IF($C50=$C$60,IF(LEN($B50)&gt;0,IF('Koreksi (p)'!AW49&gt;0,'Koreksi (p)'!AW49,0),""),"")</f>
        <v/>
      </c>
      <c r="CA50" s="160" t="str">
        <f>IF($C50=$C$61,IF(LEN($B50)&gt;0,IF('Koreksi (p)'!AW49&gt;0,'Koreksi (p)'!AW49,0),""),"")</f>
        <v/>
      </c>
      <c r="CB50" s="161" t="str">
        <f>IF($C50=$C$60,IF(LEN($B50)&gt;0,IF('Koreksi (p)'!AX49&gt;0,'Koreksi (p)'!AX49,0),""),"")</f>
        <v/>
      </c>
      <c r="CC50" s="160" t="str">
        <f>IF($C50=$C$61,IF(LEN($B50)&gt;0,IF('Koreksi (p)'!AX49&gt;0,'Koreksi (p)'!AX49,0),""),"")</f>
        <v/>
      </c>
      <c r="CD50" s="161" t="str">
        <f>IF($C50=$C$60,IF(LEN($B50)&gt;0,IF('Koreksi (p)'!AY49&gt;0,'Koreksi (p)'!AY49,0),""),"")</f>
        <v/>
      </c>
      <c r="CE50" s="160" t="str">
        <f>IF($C50=$C$61,IF(LEN($B50)&gt;0,IF('Koreksi (p)'!AY49&gt;0,'Koreksi (p)'!AY49,0),""),"")</f>
        <v/>
      </c>
      <c r="CF50" s="90" t="str">
        <f>IF(LEN(C50)&gt;0,'Koreksi (p)'!AZ49,"")</f>
        <v/>
      </c>
      <c r="CG50" s="7" t="str">
        <f>'Koreksi (p)'!BA49</f>
        <v/>
      </c>
      <c r="CH50" s="7" t="str">
        <f t="shared" si="0"/>
        <v/>
      </c>
      <c r="CI50" s="4" t="str">
        <f t="shared" si="1"/>
        <v/>
      </c>
      <c r="CJ50" s="98" t="str">
        <f t="shared" si="2"/>
        <v/>
      </c>
    </row>
    <row r="51" spans="1:88" ht="11.25" customHeight="1">
      <c r="A51" s="97">
        <v>38</v>
      </c>
      <c r="B51" s="129">
        <f>IF('Koreksi (p)'!B50&lt;&gt;"",'Koreksi (p)'!B50,"")</f>
        <v>0</v>
      </c>
      <c r="C51" s="105" t="str">
        <f>IF(LEN('Koreksi (p)'!C50)&gt;0,'Koreksi (p)'!C50,"")</f>
        <v/>
      </c>
      <c r="D51" s="134" t="str">
        <f>IF($C51=$C$60,IF(LEN($B51)&gt;0,IF('Koreksi (p)'!L50&gt;0,'Koreksi (p)'!L50,0),""),"")</f>
        <v/>
      </c>
      <c r="E51" s="131" t="str">
        <f>IF($C51=$C$61,IF(LEN($B51)&gt;0,IF('Koreksi (p)'!L50&gt;0,'Koreksi (p)'!L50,0),""),"")</f>
        <v/>
      </c>
      <c r="F51" s="134" t="str">
        <f>IF($C51=$C$60,IF(LEN($B51)&gt;0,IF('Koreksi (p)'!M50&gt;0,'Koreksi (p)'!M50,0),""),"")</f>
        <v/>
      </c>
      <c r="G51" s="131" t="str">
        <f>IF($C51=$C$61,IF(LEN($B51)&gt;0,IF('Koreksi (p)'!M50&gt;0,'Koreksi (p)'!M50,0),""),"")</f>
        <v/>
      </c>
      <c r="H51" s="134" t="str">
        <f>IF($C51=$C$60,IF(LEN($B51)&gt;0,IF('Koreksi (p)'!N50
&gt;0,'Koreksi (p)'!N50,0),""),"")</f>
        <v/>
      </c>
      <c r="I51" s="131" t="str">
        <f>IF($C51=$C$61,IF(LEN($B51)&gt;0,IF('Koreksi (p)'!N50
&gt;0,'Koreksi (p)'!N50,0),""),"")</f>
        <v/>
      </c>
      <c r="J51" s="134" t="str">
        <f>IF($C51=$C$60,IF(LEN($B51)&gt;0,IF('Koreksi (p)'!O50&gt;0,'Koreksi (p)'!O50,0),""),"")</f>
        <v/>
      </c>
      <c r="K51" s="160" t="str">
        <f>IF($C51=$C$61,IF(LEN($B51)&gt;0,IF('Koreksi (p)'!O50&gt;0,'Koreksi (p)'!O50,0),""),"")</f>
        <v/>
      </c>
      <c r="L51" s="161" t="str">
        <f>IF($C51=$C$60,IF(LEN($B51)&gt;0,IF('Koreksi (p)'!P50&gt;0,'Koreksi (p)'!P50,0),""),"")</f>
        <v/>
      </c>
      <c r="M51" s="160" t="str">
        <f>IF($C51=$C$61,IF(LEN($B51)&gt;0,IF('Koreksi (p)'!P50&gt;0,'Koreksi (p)'!P50,0),""),"")</f>
        <v/>
      </c>
      <c r="N51" s="161" t="str">
        <f>IF($C51=$C$60,IF(LEN($B51)&gt;0,IF('Koreksi (p)'!Q50&gt;0,'Koreksi (p)'!Q50,0),""),"")</f>
        <v/>
      </c>
      <c r="O51" s="160" t="str">
        <f>IF($C51=$C$61,IF(LEN($B51)&gt;0,IF('Koreksi (p)'!Q50&gt;0,'Koreksi (p)'!Q50,0),""),"")</f>
        <v/>
      </c>
      <c r="P51" s="161" t="str">
        <f>IF($C51=$C$60,IF(LEN($B51)&gt;0,IF('Koreksi (p)'!R50&gt;0,'Koreksi (p)'!R50,0),""),"")</f>
        <v/>
      </c>
      <c r="Q51" s="160" t="str">
        <f>IF($C51=$C$61,IF(LEN($B51)&gt;0,IF('Koreksi (p)'!R50&gt;0,'Koreksi (p)'!R50,0),""),"")</f>
        <v/>
      </c>
      <c r="R51" s="161" t="str">
        <f>IF($C51=$C$60,IF(LEN($B51)&gt;0,IF('Koreksi (p)'!S50&gt;0,'Koreksi (p)'!S50,0),""),"")</f>
        <v/>
      </c>
      <c r="S51" s="160" t="str">
        <f>IF($C51=$C$61,IF(LEN($B51)&gt;0,IF('Koreksi (p)'!S50&gt;0,'Koreksi (p)'!S50,0),""),"")</f>
        <v/>
      </c>
      <c r="T51" s="161" t="str">
        <f>IF($C51=$C$60,IF(LEN($B51)&gt;0,IF('Koreksi (p)'!T50&gt;0,'Koreksi (p)'!T50,0),""),"")</f>
        <v/>
      </c>
      <c r="U51" s="160" t="str">
        <f>IF($C51=$C$61,IF(LEN($B51)&gt;0,IF('Koreksi (p)'!T50&gt;0,'Koreksi (p)'!T50,0),""),"")</f>
        <v/>
      </c>
      <c r="V51" s="161" t="str">
        <f>IF($C51=$C$60,IF(LEN($B51)&gt;0,IF('Koreksi (p)'!U50&gt;0,'Koreksi (p)'!U50,0),""),"")</f>
        <v/>
      </c>
      <c r="W51" s="160" t="str">
        <f>IF($C51=$C$61,IF(LEN($B51)&gt;0,IF('Koreksi (p)'!U50&gt;0,'Koreksi (p)'!U50,0),""),"")</f>
        <v/>
      </c>
      <c r="X51" s="161" t="str">
        <f>IF($C51=$C$60,IF(LEN($B51)&gt;0,IF('Koreksi (p)'!V50&gt;0,'Koreksi (p)'!V50,0),""),"")</f>
        <v/>
      </c>
      <c r="Y51" s="160" t="str">
        <f>IF($C51=$C$61,IF(LEN($B51)&gt;0,IF('Koreksi (p)'!V50&gt;0,'Koreksi (p)'!V50,0),""),"")</f>
        <v/>
      </c>
      <c r="Z51" s="161" t="str">
        <f>IF($C51=$C$60,IF(LEN($B51)&gt;0,IF('Koreksi (p)'!W50&gt;0,'Koreksi (p)'!W50,0),""),"")</f>
        <v/>
      </c>
      <c r="AA51" s="160" t="str">
        <f>IF($C51=$C$61,IF(LEN($B51)&gt;0,IF('Koreksi (p)'!W50&gt;0,'Koreksi (p)'!W50,0),""),"")</f>
        <v/>
      </c>
      <c r="AB51" s="161" t="str">
        <f>IF($C51=$C$60,IF(LEN($B51)&gt;0,IF('Koreksi (p)'!X50&gt;0,'Koreksi (p)'!X50,0),""),"")</f>
        <v/>
      </c>
      <c r="AC51" s="160" t="str">
        <f>IF($C51=$C$61,IF(LEN($B51)&gt;0,IF('Koreksi (p)'!X50&gt;0,'Koreksi (p)'!X50,0),""),"")</f>
        <v/>
      </c>
      <c r="AD51" s="161" t="str">
        <f>IF($C51=$C$60,IF(LEN($B51)&gt;0,IF('Koreksi (p)'!Y50&gt;0,'Koreksi (p)'!Y50,0),""),"")</f>
        <v/>
      </c>
      <c r="AE51" s="160" t="str">
        <f>IF($C51=$C$61,IF(LEN($B51)&gt;0,IF('Koreksi (p)'!Y50&gt;0,'Koreksi (p)'!Y50,0),""),"")</f>
        <v/>
      </c>
      <c r="AF51" s="161" t="str">
        <f>IF($C51=$C$60,IF(LEN($B51)&gt;0,IF('Koreksi (p)'!Z50&gt;0,'Koreksi (p)'!Z50,0),""),"")</f>
        <v/>
      </c>
      <c r="AG51" s="160" t="str">
        <f>IF($C51=$C$61,IF(LEN($B51)&gt;0,IF('Koreksi (p)'!Z50&gt;0,'Koreksi (p)'!Z50,0),""),"")</f>
        <v/>
      </c>
      <c r="AH51" s="161" t="str">
        <f>IF($C51=$C$60,IF(LEN($B51)&gt;0,IF('Koreksi (p)'!AA50&gt;0,'Koreksi (p)'!AA50,0),""),"")</f>
        <v/>
      </c>
      <c r="AI51" s="160" t="str">
        <f>IF($C51=$C$61,IF(LEN($B51)&gt;0,IF('Koreksi (p)'!AA50&gt;0,'Koreksi (p)'!AA50,0),""),"")</f>
        <v/>
      </c>
      <c r="AJ51" s="161" t="str">
        <f>IF($C51=$C$60,IF(LEN($B51)&gt;0,IF('Koreksi (p)'!AB50&gt;0,'Koreksi (p)'!AB50,0),""),"")</f>
        <v/>
      </c>
      <c r="AK51" s="160" t="str">
        <f>IF($C51=$C$61,IF(LEN($B51)&gt;0,IF('Koreksi (p)'!AB50&gt;0,'Koreksi (p)'!AB50,0),""),"")</f>
        <v/>
      </c>
      <c r="AL51" s="161" t="str">
        <f>IF($C51=$C$60,IF(LEN($B51)&gt;0,IF('Koreksi (p)'!AC50&gt;0,'Koreksi (p)'!AC50,0),""),"")</f>
        <v/>
      </c>
      <c r="AM51" s="160" t="str">
        <f>IF($C51=$C$61,IF(LEN($B51)&gt;0,IF('Koreksi (p)'!AC50&gt;0,'Koreksi (p)'!AC50,0),""),"")</f>
        <v/>
      </c>
      <c r="AN51" s="161" t="str">
        <f>IF($C51=$C$60,IF(LEN($B51)&gt;0,IF('Koreksi (p)'!AD50&gt;0,'Koreksi (p)'!AD50,0),""),"")</f>
        <v/>
      </c>
      <c r="AO51" s="160" t="str">
        <f>IF($C51=$C$61,IF(LEN($B51)&gt;0,IF('Koreksi (p)'!AD50&gt;0,'Koreksi (p)'!AD50,0),""),"")</f>
        <v/>
      </c>
      <c r="AP51" s="161" t="str">
        <f>IF($C51=$C$60,IF(LEN($B51)&gt;0,IF('Koreksi (p)'!AE50&gt;0,'Koreksi (p)'!AE50,0),""),"")</f>
        <v/>
      </c>
      <c r="AQ51" s="160" t="str">
        <f>IF($C51=$C$61,IF(LEN($B51)&gt;0,IF('Koreksi (p)'!AE50&gt;0,'Koreksi (p)'!AE50,0),""),"")</f>
        <v/>
      </c>
      <c r="AR51" s="161" t="str">
        <f>IF($C51=$C$60,IF(LEN($B51)&gt;0,IF('Koreksi (p)'!AF50&gt;0,'Koreksi (p)'!AF50,0),""),"")</f>
        <v/>
      </c>
      <c r="AS51" s="160" t="str">
        <f>IF($C51=$C$61,IF(LEN($B51)&gt;0,IF('Koreksi (p)'!AF50&gt;0,'Koreksi (p)'!AF50,0),""),"")</f>
        <v/>
      </c>
      <c r="AT51" s="161" t="str">
        <f>IF($C51=$C$60,IF(LEN($B51)&gt;0,IF('Koreksi (p)'!AG50&gt;0,'Koreksi (p)'!AG50,0),""),"")</f>
        <v/>
      </c>
      <c r="AU51" s="160" t="str">
        <f>IF($C51=$C$61,IF(LEN($B51)&gt;0,IF('Koreksi (p)'!AG50&gt;0,'Koreksi (p)'!AG50,0),""),"")</f>
        <v/>
      </c>
      <c r="AV51" s="161" t="str">
        <f>IF($C51=$C$60,IF(LEN($B51)&gt;0,IF('Koreksi (p)'!AH50&gt;0,'Koreksi (p)'!AH50,0),""),"")</f>
        <v/>
      </c>
      <c r="AW51" s="160" t="str">
        <f>IF($C51=$C$61,IF(LEN($B51)&gt;0,IF('Koreksi (p)'!AH50&gt;0,'Koreksi (p)'!AH50,0),""),"")</f>
        <v/>
      </c>
      <c r="AX51" s="161" t="str">
        <f>IF($C51=$C$60,IF(LEN($B51)&gt;0,IF('Koreksi (p)'!AI50&gt;0,'Koreksi (p)'!AI50,0),""),"")</f>
        <v/>
      </c>
      <c r="AY51" s="160" t="str">
        <f>IF($C51=$C$61,IF(LEN($B51)&gt;0,IF('Koreksi (p)'!AI50&gt;0,'Koreksi (p)'!AI50,0),""),"")</f>
        <v/>
      </c>
      <c r="AZ51" s="161" t="str">
        <f>IF($C51=$C$60,IF(LEN($B51)&gt;0,IF('Koreksi (p)'!AJ50&gt;0,'Koreksi (p)'!AJ50,0),""),"")</f>
        <v/>
      </c>
      <c r="BA51" s="160" t="str">
        <f>IF($C51=$C$61,IF(LEN($B51)&gt;0,IF('Koreksi (p)'!AJ50&gt;0,'Koreksi (p)'!AJ50,0),""),"")</f>
        <v/>
      </c>
      <c r="BB51" s="161" t="str">
        <f>IF($C51=$C$60,IF(LEN($B51)&gt;0,IF('Koreksi (p)'!AK50&gt;0,'Koreksi (p)'!AK50,0),""),"")</f>
        <v/>
      </c>
      <c r="BC51" s="160" t="str">
        <f>IF($C51=$C$61,IF(LEN($B51)&gt;0,IF('Koreksi (p)'!AK50&gt;0,'Koreksi (p)'!AK50,0),""),"")</f>
        <v/>
      </c>
      <c r="BD51" s="161" t="str">
        <f>IF($C51=$C$60,IF(LEN($B51)&gt;0,IF('Koreksi (p)'!AL50&gt;0,'Koreksi (p)'!AL50,0),""),"")</f>
        <v/>
      </c>
      <c r="BE51" s="160" t="str">
        <f>IF($C51=$C$61,IF(LEN($B51)&gt;0,IF('Koreksi (p)'!AL50&gt;0,'Koreksi (p)'!AL50,0),""),"")</f>
        <v/>
      </c>
      <c r="BF51" s="161" t="str">
        <f>IF($C51=$C$60,IF(LEN($B51)&gt;0,IF('Koreksi (p)'!AM50&gt;0,'Koreksi (p)'!AM50,0),""),"")</f>
        <v/>
      </c>
      <c r="BG51" s="160" t="str">
        <f>IF($C51=$C$61,IF(LEN($B51)&gt;0,IF('Koreksi (p)'!AM50&gt;0,'Koreksi (p)'!AM50,0),""),"")</f>
        <v/>
      </c>
      <c r="BH51" s="161" t="str">
        <f>IF($C51=$C$60,IF(LEN($B51)&gt;0,IF('Koreksi (p)'!AN50&gt;0,'Koreksi (p)'!AN50,0),""),"")</f>
        <v/>
      </c>
      <c r="BI51" s="160" t="str">
        <f>IF($C51=$C$61,IF(LEN($B51)&gt;0,IF('Koreksi (p)'!AN50&gt;0,'Koreksi (p)'!AN50,0),""),"")</f>
        <v/>
      </c>
      <c r="BJ51" s="161" t="str">
        <f>IF($C51=$C$60,IF(LEN($B51)&gt;0,IF('Koreksi (p)'!AO50&gt;0,'Koreksi (p)'!AO50,0),""),"")</f>
        <v/>
      </c>
      <c r="BK51" s="160" t="str">
        <f>IF($C51=$C$61,IF(LEN($B51)&gt;0,IF('Koreksi (p)'!AO50&gt;0,'Koreksi (p)'!AO50,0),""),"")</f>
        <v/>
      </c>
      <c r="BL51" s="161" t="str">
        <f>IF($C51=$C$60,IF(LEN($B51)&gt;0,IF('Koreksi (p)'!AP50&gt;0,'Koreksi (p)'!AP50,0),""),"")</f>
        <v/>
      </c>
      <c r="BM51" s="160" t="str">
        <f>IF($C51=$C$61,IF(LEN($B51)&gt;0,IF('Koreksi (p)'!AP50&gt;0,'Koreksi (p)'!AP50,0),""),"")</f>
        <v/>
      </c>
      <c r="BN51" s="161" t="str">
        <f>IF($C51=$C$60,IF(LEN($B51)&gt;0,IF('Koreksi (p)'!AQ50&gt;0,'Koreksi (p)'!AQ50,0),""),"")</f>
        <v/>
      </c>
      <c r="BO51" s="160" t="str">
        <f>IF($C51=$C$61,IF(LEN($B51)&gt;0,IF('Koreksi (p)'!AQ50&gt;0,'Koreksi (p)'!AQ50,0),""),"")</f>
        <v/>
      </c>
      <c r="BP51" s="161" t="str">
        <f>IF($C51=$C$60,IF(LEN($B51)&gt;0,IF('Koreksi (p)'!AR50&gt;0,'Koreksi (p)'!AR50,0),""),"")</f>
        <v/>
      </c>
      <c r="BQ51" s="160" t="str">
        <f>IF($C51=$C$61,IF(LEN($B51)&gt;0,IF('Koreksi (p)'!AR50&gt;0,'Koreksi (p)'!AR50,0),""),"")</f>
        <v/>
      </c>
      <c r="BR51" s="161" t="str">
        <f>IF($C51=$C$60,IF(LEN($B51)&gt;0,IF('Koreksi (p)'!AS50&gt;0,'Koreksi (p)'!AS50,0),""),"")</f>
        <v/>
      </c>
      <c r="BS51" s="160" t="str">
        <f>IF($C51=$C$61,IF(LEN($B51)&gt;0,IF('Koreksi (p)'!AS50&gt;0,'Koreksi (p)'!AS50,0),""),"")</f>
        <v/>
      </c>
      <c r="BT51" s="161" t="str">
        <f>IF($C51=$C$60,IF(LEN($B51)&gt;0,IF('Koreksi (p)'!AT50&gt;0,'Koreksi (p)'!AT50,0),""),"")</f>
        <v/>
      </c>
      <c r="BU51" s="160" t="str">
        <f>IF($C51=$C$61,IF(LEN($B51)&gt;0,IF('Koreksi (p)'!AT50&gt;0,'Koreksi (p)'!AT50,0),""),"")</f>
        <v/>
      </c>
      <c r="BV51" s="161" t="str">
        <f>IF($C51=$C$60,IF(LEN($B51)&gt;0,IF('Koreksi (p)'!AU50&gt;0,'Koreksi (p)'!AU50,0),""),"")</f>
        <v/>
      </c>
      <c r="BW51" s="160" t="str">
        <f>IF($C51=$C$61,IF(LEN($B51)&gt;0,IF('Koreksi (p)'!AU50&gt;0,'Koreksi (p)'!AU50,0),""),"")</f>
        <v/>
      </c>
      <c r="BX51" s="161" t="str">
        <f>IF($C51=$C$60,IF(LEN($B51)&gt;0,IF('Koreksi (p)'!AV50&gt;0,'Koreksi (p)'!AV50,0),""),"")</f>
        <v/>
      </c>
      <c r="BY51" s="160" t="str">
        <f>IF($C51=$C$61,IF(LEN($B51)&gt;0,IF('Koreksi (p)'!AV50&gt;0,'Koreksi (p)'!AV50,0),""),"")</f>
        <v/>
      </c>
      <c r="BZ51" s="161" t="str">
        <f>IF($C51=$C$60,IF(LEN($B51)&gt;0,IF('Koreksi (p)'!AW50&gt;0,'Koreksi (p)'!AW50,0),""),"")</f>
        <v/>
      </c>
      <c r="CA51" s="160" t="str">
        <f>IF($C51=$C$61,IF(LEN($B51)&gt;0,IF('Koreksi (p)'!AW50&gt;0,'Koreksi (p)'!AW50,0),""),"")</f>
        <v/>
      </c>
      <c r="CB51" s="161" t="str">
        <f>IF($C51=$C$60,IF(LEN($B51)&gt;0,IF('Koreksi (p)'!AX50&gt;0,'Koreksi (p)'!AX50,0),""),"")</f>
        <v/>
      </c>
      <c r="CC51" s="160" t="str">
        <f>IF($C51=$C$61,IF(LEN($B51)&gt;0,IF('Koreksi (p)'!AX50&gt;0,'Koreksi (p)'!AX50,0),""),"")</f>
        <v/>
      </c>
      <c r="CD51" s="161" t="str">
        <f>IF($C51=$C$60,IF(LEN($B51)&gt;0,IF('Koreksi (p)'!AY50&gt;0,'Koreksi (p)'!AY50,0),""),"")</f>
        <v/>
      </c>
      <c r="CE51" s="160" t="str">
        <f>IF($C51=$C$61,IF(LEN($B51)&gt;0,IF('Koreksi (p)'!AY50&gt;0,'Koreksi (p)'!AY50,0),""),"")</f>
        <v/>
      </c>
      <c r="CF51" s="90" t="str">
        <f>IF(LEN(C51)&gt;0,'Koreksi (p)'!AZ50,"")</f>
        <v/>
      </c>
      <c r="CG51" s="7" t="str">
        <f>'Koreksi (p)'!BA50</f>
        <v/>
      </c>
      <c r="CH51" s="7" t="str">
        <f t="shared" si="0"/>
        <v/>
      </c>
      <c r="CI51" s="4" t="str">
        <f t="shared" si="1"/>
        <v/>
      </c>
      <c r="CJ51" s="98" t="str">
        <f t="shared" si="2"/>
        <v/>
      </c>
    </row>
    <row r="52" spans="1:88" ht="11.25" customHeight="1">
      <c r="A52" s="97">
        <v>39</v>
      </c>
      <c r="B52" s="129">
        <f>IF('Koreksi (p)'!B51&lt;&gt;"",'Koreksi (p)'!B51,"")</f>
        <v>0</v>
      </c>
      <c r="C52" s="105" t="str">
        <f>IF(LEN('Koreksi (p)'!C51)&gt;0,'Koreksi (p)'!C51,"")</f>
        <v/>
      </c>
      <c r="D52" s="134" t="str">
        <f>IF($C52=$C$60,IF(LEN($B52)&gt;0,IF('Koreksi (p)'!L51&gt;0,'Koreksi (p)'!L51,0),""),"")</f>
        <v/>
      </c>
      <c r="E52" s="131" t="str">
        <f>IF($C52=$C$61,IF(LEN($B52)&gt;0,IF('Koreksi (p)'!L51&gt;0,'Koreksi (p)'!L51,0),""),"")</f>
        <v/>
      </c>
      <c r="F52" s="134" t="str">
        <f>IF($C52=$C$60,IF(LEN($B52)&gt;0,IF('Koreksi (p)'!M51&gt;0,'Koreksi (p)'!M51,0),""),"")</f>
        <v/>
      </c>
      <c r="G52" s="131" t="str">
        <f>IF($C52=$C$61,IF(LEN($B52)&gt;0,IF('Koreksi (p)'!M51&gt;0,'Koreksi (p)'!M51,0),""),"")</f>
        <v/>
      </c>
      <c r="H52" s="134" t="str">
        <f>IF($C52=$C$60,IF(LEN($B52)&gt;0,IF('Koreksi (p)'!N51
&gt;0,'Koreksi (p)'!N51,0),""),"")</f>
        <v/>
      </c>
      <c r="I52" s="131" t="str">
        <f>IF($C52=$C$61,IF(LEN($B52)&gt;0,IF('Koreksi (p)'!N51
&gt;0,'Koreksi (p)'!N51,0),""),"")</f>
        <v/>
      </c>
      <c r="J52" s="134" t="str">
        <f>IF($C52=$C$60,IF(LEN($B52)&gt;0,IF('Koreksi (p)'!O51&gt;0,'Koreksi (p)'!O51,0),""),"")</f>
        <v/>
      </c>
      <c r="K52" s="160" t="str">
        <f>IF($C52=$C$61,IF(LEN($B52)&gt;0,IF('Koreksi (p)'!O51&gt;0,'Koreksi (p)'!O51,0),""),"")</f>
        <v/>
      </c>
      <c r="L52" s="161" t="str">
        <f>IF($C52=$C$60,IF(LEN($B52)&gt;0,IF('Koreksi (p)'!P51&gt;0,'Koreksi (p)'!P51,0),""),"")</f>
        <v/>
      </c>
      <c r="M52" s="160" t="str">
        <f>IF($C52=$C$61,IF(LEN($B52)&gt;0,IF('Koreksi (p)'!P51&gt;0,'Koreksi (p)'!P51,0),""),"")</f>
        <v/>
      </c>
      <c r="N52" s="161" t="str">
        <f>IF($C52=$C$60,IF(LEN($B52)&gt;0,IF('Koreksi (p)'!Q51&gt;0,'Koreksi (p)'!Q51,0),""),"")</f>
        <v/>
      </c>
      <c r="O52" s="160" t="str">
        <f>IF($C52=$C$61,IF(LEN($B52)&gt;0,IF('Koreksi (p)'!Q51&gt;0,'Koreksi (p)'!Q51,0),""),"")</f>
        <v/>
      </c>
      <c r="P52" s="161" t="str">
        <f>IF($C52=$C$60,IF(LEN($B52)&gt;0,IF('Koreksi (p)'!R51&gt;0,'Koreksi (p)'!R51,0),""),"")</f>
        <v/>
      </c>
      <c r="Q52" s="160" t="str">
        <f>IF($C52=$C$61,IF(LEN($B52)&gt;0,IF('Koreksi (p)'!R51&gt;0,'Koreksi (p)'!R51,0),""),"")</f>
        <v/>
      </c>
      <c r="R52" s="161" t="str">
        <f>IF($C52=$C$60,IF(LEN($B52)&gt;0,IF('Koreksi (p)'!S51&gt;0,'Koreksi (p)'!S51,0),""),"")</f>
        <v/>
      </c>
      <c r="S52" s="160" t="str">
        <f>IF($C52=$C$61,IF(LEN($B52)&gt;0,IF('Koreksi (p)'!S51&gt;0,'Koreksi (p)'!S51,0),""),"")</f>
        <v/>
      </c>
      <c r="T52" s="161" t="str">
        <f>IF($C52=$C$60,IF(LEN($B52)&gt;0,IF('Koreksi (p)'!T51&gt;0,'Koreksi (p)'!T51,0),""),"")</f>
        <v/>
      </c>
      <c r="U52" s="160" t="str">
        <f>IF($C52=$C$61,IF(LEN($B52)&gt;0,IF('Koreksi (p)'!T51&gt;0,'Koreksi (p)'!T51,0),""),"")</f>
        <v/>
      </c>
      <c r="V52" s="161" t="str">
        <f>IF($C52=$C$60,IF(LEN($B52)&gt;0,IF('Koreksi (p)'!U51&gt;0,'Koreksi (p)'!U51,0),""),"")</f>
        <v/>
      </c>
      <c r="W52" s="160" t="str">
        <f>IF($C52=$C$61,IF(LEN($B52)&gt;0,IF('Koreksi (p)'!U51&gt;0,'Koreksi (p)'!U51,0),""),"")</f>
        <v/>
      </c>
      <c r="X52" s="161" t="str">
        <f>IF($C52=$C$60,IF(LEN($B52)&gt;0,IF('Koreksi (p)'!V51&gt;0,'Koreksi (p)'!V51,0),""),"")</f>
        <v/>
      </c>
      <c r="Y52" s="160" t="str">
        <f>IF($C52=$C$61,IF(LEN($B52)&gt;0,IF('Koreksi (p)'!V51&gt;0,'Koreksi (p)'!V51,0),""),"")</f>
        <v/>
      </c>
      <c r="Z52" s="161" t="str">
        <f>IF($C52=$C$60,IF(LEN($B52)&gt;0,IF('Koreksi (p)'!W51&gt;0,'Koreksi (p)'!W51,0),""),"")</f>
        <v/>
      </c>
      <c r="AA52" s="160" t="str">
        <f>IF($C52=$C$61,IF(LEN($B52)&gt;0,IF('Koreksi (p)'!W51&gt;0,'Koreksi (p)'!W51,0),""),"")</f>
        <v/>
      </c>
      <c r="AB52" s="161" t="str">
        <f>IF($C52=$C$60,IF(LEN($B52)&gt;0,IF('Koreksi (p)'!X51&gt;0,'Koreksi (p)'!X51,0),""),"")</f>
        <v/>
      </c>
      <c r="AC52" s="160" t="str">
        <f>IF($C52=$C$61,IF(LEN($B52)&gt;0,IF('Koreksi (p)'!X51&gt;0,'Koreksi (p)'!X51,0),""),"")</f>
        <v/>
      </c>
      <c r="AD52" s="161" t="str">
        <f>IF($C52=$C$60,IF(LEN($B52)&gt;0,IF('Koreksi (p)'!Y51&gt;0,'Koreksi (p)'!Y51,0),""),"")</f>
        <v/>
      </c>
      <c r="AE52" s="160" t="str">
        <f>IF($C52=$C$61,IF(LEN($B52)&gt;0,IF('Koreksi (p)'!Y51&gt;0,'Koreksi (p)'!Y51,0),""),"")</f>
        <v/>
      </c>
      <c r="AF52" s="161" t="str">
        <f>IF($C52=$C$60,IF(LEN($B52)&gt;0,IF('Koreksi (p)'!Z51&gt;0,'Koreksi (p)'!Z51,0),""),"")</f>
        <v/>
      </c>
      <c r="AG52" s="160" t="str">
        <f>IF($C52=$C$61,IF(LEN($B52)&gt;0,IF('Koreksi (p)'!Z51&gt;0,'Koreksi (p)'!Z51,0),""),"")</f>
        <v/>
      </c>
      <c r="AH52" s="161" t="str">
        <f>IF($C52=$C$60,IF(LEN($B52)&gt;0,IF('Koreksi (p)'!AA51&gt;0,'Koreksi (p)'!AA51,0),""),"")</f>
        <v/>
      </c>
      <c r="AI52" s="160" t="str">
        <f>IF($C52=$C$61,IF(LEN($B52)&gt;0,IF('Koreksi (p)'!AA51&gt;0,'Koreksi (p)'!AA51,0),""),"")</f>
        <v/>
      </c>
      <c r="AJ52" s="161" t="str">
        <f>IF($C52=$C$60,IF(LEN($B52)&gt;0,IF('Koreksi (p)'!AB51&gt;0,'Koreksi (p)'!AB51,0),""),"")</f>
        <v/>
      </c>
      <c r="AK52" s="160" t="str">
        <f>IF($C52=$C$61,IF(LEN($B52)&gt;0,IF('Koreksi (p)'!AB51&gt;0,'Koreksi (p)'!AB51,0),""),"")</f>
        <v/>
      </c>
      <c r="AL52" s="161" t="str">
        <f>IF($C52=$C$60,IF(LEN($B52)&gt;0,IF('Koreksi (p)'!AC51&gt;0,'Koreksi (p)'!AC51,0),""),"")</f>
        <v/>
      </c>
      <c r="AM52" s="160" t="str">
        <f>IF($C52=$C$61,IF(LEN($B52)&gt;0,IF('Koreksi (p)'!AC51&gt;0,'Koreksi (p)'!AC51,0),""),"")</f>
        <v/>
      </c>
      <c r="AN52" s="161" t="str">
        <f>IF($C52=$C$60,IF(LEN($B52)&gt;0,IF('Koreksi (p)'!AD51&gt;0,'Koreksi (p)'!AD51,0),""),"")</f>
        <v/>
      </c>
      <c r="AO52" s="160" t="str">
        <f>IF($C52=$C$61,IF(LEN($B52)&gt;0,IF('Koreksi (p)'!AD51&gt;0,'Koreksi (p)'!AD51,0),""),"")</f>
        <v/>
      </c>
      <c r="AP52" s="161" t="str">
        <f>IF($C52=$C$60,IF(LEN($B52)&gt;0,IF('Koreksi (p)'!AE51&gt;0,'Koreksi (p)'!AE51,0),""),"")</f>
        <v/>
      </c>
      <c r="AQ52" s="160" t="str">
        <f>IF($C52=$C$61,IF(LEN($B52)&gt;0,IF('Koreksi (p)'!AE51&gt;0,'Koreksi (p)'!AE51,0),""),"")</f>
        <v/>
      </c>
      <c r="AR52" s="161" t="str">
        <f>IF($C52=$C$60,IF(LEN($B52)&gt;0,IF('Koreksi (p)'!AF51&gt;0,'Koreksi (p)'!AF51,0),""),"")</f>
        <v/>
      </c>
      <c r="AS52" s="160" t="str">
        <f>IF($C52=$C$61,IF(LEN($B52)&gt;0,IF('Koreksi (p)'!AF51&gt;0,'Koreksi (p)'!AF51,0),""),"")</f>
        <v/>
      </c>
      <c r="AT52" s="161" t="str">
        <f>IF($C52=$C$60,IF(LEN($B52)&gt;0,IF('Koreksi (p)'!AG51&gt;0,'Koreksi (p)'!AG51,0),""),"")</f>
        <v/>
      </c>
      <c r="AU52" s="160" t="str">
        <f>IF($C52=$C$61,IF(LEN($B52)&gt;0,IF('Koreksi (p)'!AG51&gt;0,'Koreksi (p)'!AG51,0),""),"")</f>
        <v/>
      </c>
      <c r="AV52" s="161" t="str">
        <f>IF($C52=$C$60,IF(LEN($B52)&gt;0,IF('Koreksi (p)'!AH51&gt;0,'Koreksi (p)'!AH51,0),""),"")</f>
        <v/>
      </c>
      <c r="AW52" s="160" t="str">
        <f>IF($C52=$C$61,IF(LEN($B52)&gt;0,IF('Koreksi (p)'!AH51&gt;0,'Koreksi (p)'!AH51,0),""),"")</f>
        <v/>
      </c>
      <c r="AX52" s="161" t="str">
        <f>IF($C52=$C$60,IF(LEN($B52)&gt;0,IF('Koreksi (p)'!AI51&gt;0,'Koreksi (p)'!AI51,0),""),"")</f>
        <v/>
      </c>
      <c r="AY52" s="160" t="str">
        <f>IF($C52=$C$61,IF(LEN($B52)&gt;0,IF('Koreksi (p)'!AI51&gt;0,'Koreksi (p)'!AI51,0),""),"")</f>
        <v/>
      </c>
      <c r="AZ52" s="161" t="str">
        <f>IF($C52=$C$60,IF(LEN($B52)&gt;0,IF('Koreksi (p)'!AJ51&gt;0,'Koreksi (p)'!AJ51,0),""),"")</f>
        <v/>
      </c>
      <c r="BA52" s="160" t="str">
        <f>IF($C52=$C$61,IF(LEN($B52)&gt;0,IF('Koreksi (p)'!AJ51&gt;0,'Koreksi (p)'!AJ51,0),""),"")</f>
        <v/>
      </c>
      <c r="BB52" s="161" t="str">
        <f>IF($C52=$C$60,IF(LEN($B52)&gt;0,IF('Koreksi (p)'!AK51&gt;0,'Koreksi (p)'!AK51,0),""),"")</f>
        <v/>
      </c>
      <c r="BC52" s="160" t="str">
        <f>IF($C52=$C$61,IF(LEN($B52)&gt;0,IF('Koreksi (p)'!AK51&gt;0,'Koreksi (p)'!AK51,0),""),"")</f>
        <v/>
      </c>
      <c r="BD52" s="161" t="str">
        <f>IF($C52=$C$60,IF(LEN($B52)&gt;0,IF('Koreksi (p)'!AL51&gt;0,'Koreksi (p)'!AL51,0),""),"")</f>
        <v/>
      </c>
      <c r="BE52" s="160" t="str">
        <f>IF($C52=$C$61,IF(LEN($B52)&gt;0,IF('Koreksi (p)'!AL51&gt;0,'Koreksi (p)'!AL51,0),""),"")</f>
        <v/>
      </c>
      <c r="BF52" s="161" t="str">
        <f>IF($C52=$C$60,IF(LEN($B52)&gt;0,IF('Koreksi (p)'!AM51&gt;0,'Koreksi (p)'!AM51,0),""),"")</f>
        <v/>
      </c>
      <c r="BG52" s="160" t="str">
        <f>IF($C52=$C$61,IF(LEN($B52)&gt;0,IF('Koreksi (p)'!AM51&gt;0,'Koreksi (p)'!AM51,0),""),"")</f>
        <v/>
      </c>
      <c r="BH52" s="161" t="str">
        <f>IF($C52=$C$60,IF(LEN($B52)&gt;0,IF('Koreksi (p)'!AN51&gt;0,'Koreksi (p)'!AN51,0),""),"")</f>
        <v/>
      </c>
      <c r="BI52" s="160" t="str">
        <f>IF($C52=$C$61,IF(LEN($B52)&gt;0,IF('Koreksi (p)'!AN51&gt;0,'Koreksi (p)'!AN51,0),""),"")</f>
        <v/>
      </c>
      <c r="BJ52" s="161" t="str">
        <f>IF($C52=$C$60,IF(LEN($B52)&gt;0,IF('Koreksi (p)'!AO51&gt;0,'Koreksi (p)'!AO51,0),""),"")</f>
        <v/>
      </c>
      <c r="BK52" s="160" t="str">
        <f>IF($C52=$C$61,IF(LEN($B52)&gt;0,IF('Koreksi (p)'!AO51&gt;0,'Koreksi (p)'!AO51,0),""),"")</f>
        <v/>
      </c>
      <c r="BL52" s="161" t="str">
        <f>IF($C52=$C$60,IF(LEN($B52)&gt;0,IF('Koreksi (p)'!AP51&gt;0,'Koreksi (p)'!AP51,0),""),"")</f>
        <v/>
      </c>
      <c r="BM52" s="160" t="str">
        <f>IF($C52=$C$61,IF(LEN($B52)&gt;0,IF('Koreksi (p)'!AP51&gt;0,'Koreksi (p)'!AP51,0),""),"")</f>
        <v/>
      </c>
      <c r="BN52" s="161" t="str">
        <f>IF($C52=$C$60,IF(LEN($B52)&gt;0,IF('Koreksi (p)'!AQ51&gt;0,'Koreksi (p)'!AQ51,0),""),"")</f>
        <v/>
      </c>
      <c r="BO52" s="160" t="str">
        <f>IF($C52=$C$61,IF(LEN($B52)&gt;0,IF('Koreksi (p)'!AQ51&gt;0,'Koreksi (p)'!AQ51,0),""),"")</f>
        <v/>
      </c>
      <c r="BP52" s="161" t="str">
        <f>IF($C52=$C$60,IF(LEN($B52)&gt;0,IF('Koreksi (p)'!AR51&gt;0,'Koreksi (p)'!AR51,0),""),"")</f>
        <v/>
      </c>
      <c r="BQ52" s="160" t="str">
        <f>IF($C52=$C$61,IF(LEN($B52)&gt;0,IF('Koreksi (p)'!AR51&gt;0,'Koreksi (p)'!AR51,0),""),"")</f>
        <v/>
      </c>
      <c r="BR52" s="161" t="str">
        <f>IF($C52=$C$60,IF(LEN($B52)&gt;0,IF('Koreksi (p)'!AS51&gt;0,'Koreksi (p)'!AS51,0),""),"")</f>
        <v/>
      </c>
      <c r="BS52" s="160" t="str">
        <f>IF($C52=$C$61,IF(LEN($B52)&gt;0,IF('Koreksi (p)'!AS51&gt;0,'Koreksi (p)'!AS51,0),""),"")</f>
        <v/>
      </c>
      <c r="BT52" s="161" t="str">
        <f>IF($C52=$C$60,IF(LEN($B52)&gt;0,IF('Koreksi (p)'!AT51&gt;0,'Koreksi (p)'!AT51,0),""),"")</f>
        <v/>
      </c>
      <c r="BU52" s="160" t="str">
        <f>IF($C52=$C$61,IF(LEN($B52)&gt;0,IF('Koreksi (p)'!AT51&gt;0,'Koreksi (p)'!AT51,0),""),"")</f>
        <v/>
      </c>
      <c r="BV52" s="161" t="str">
        <f>IF($C52=$C$60,IF(LEN($B52)&gt;0,IF('Koreksi (p)'!AU51&gt;0,'Koreksi (p)'!AU51,0),""),"")</f>
        <v/>
      </c>
      <c r="BW52" s="160" t="str">
        <f>IF($C52=$C$61,IF(LEN($B52)&gt;0,IF('Koreksi (p)'!AU51&gt;0,'Koreksi (p)'!AU51,0),""),"")</f>
        <v/>
      </c>
      <c r="BX52" s="161" t="str">
        <f>IF($C52=$C$60,IF(LEN($B52)&gt;0,IF('Koreksi (p)'!AV51&gt;0,'Koreksi (p)'!AV51,0),""),"")</f>
        <v/>
      </c>
      <c r="BY52" s="160" t="str">
        <f>IF($C52=$C$61,IF(LEN($B52)&gt;0,IF('Koreksi (p)'!AV51&gt;0,'Koreksi (p)'!AV51,0),""),"")</f>
        <v/>
      </c>
      <c r="BZ52" s="161" t="str">
        <f>IF($C52=$C$60,IF(LEN($B52)&gt;0,IF('Koreksi (p)'!AW51&gt;0,'Koreksi (p)'!AW51,0),""),"")</f>
        <v/>
      </c>
      <c r="CA52" s="160" t="str">
        <f>IF($C52=$C$61,IF(LEN($B52)&gt;0,IF('Koreksi (p)'!AW51&gt;0,'Koreksi (p)'!AW51,0),""),"")</f>
        <v/>
      </c>
      <c r="CB52" s="161" t="str">
        <f>IF($C52=$C$60,IF(LEN($B52)&gt;0,IF('Koreksi (p)'!AX51&gt;0,'Koreksi (p)'!AX51,0),""),"")</f>
        <v/>
      </c>
      <c r="CC52" s="160" t="str">
        <f>IF($C52=$C$61,IF(LEN($B52)&gt;0,IF('Koreksi (p)'!AX51&gt;0,'Koreksi (p)'!AX51,0),""),"")</f>
        <v/>
      </c>
      <c r="CD52" s="161" t="str">
        <f>IF($C52=$C$60,IF(LEN($B52)&gt;0,IF('Koreksi (p)'!AY51&gt;0,'Koreksi (p)'!AY51,0),""),"")</f>
        <v/>
      </c>
      <c r="CE52" s="160" t="str">
        <f>IF($C52=$C$61,IF(LEN($B52)&gt;0,IF('Koreksi (p)'!AY51&gt;0,'Koreksi (p)'!AY51,0),""),"")</f>
        <v/>
      </c>
      <c r="CF52" s="90" t="str">
        <f>IF(LEN(C52)&gt;0,'Koreksi (p)'!AZ51,"")</f>
        <v/>
      </c>
      <c r="CG52" s="7" t="str">
        <f>'Koreksi (p)'!BA51</f>
        <v/>
      </c>
      <c r="CH52" s="7" t="str">
        <f t="shared" si="0"/>
        <v/>
      </c>
      <c r="CI52" s="4" t="str">
        <f t="shared" si="1"/>
        <v/>
      </c>
      <c r="CJ52" s="98" t="str">
        <f t="shared" si="2"/>
        <v/>
      </c>
    </row>
    <row r="53" spans="1:88" ht="11.25" customHeight="1" thickBot="1">
      <c r="A53" s="99">
        <v>40</v>
      </c>
      <c r="B53" s="130">
        <f>IF('Koreksi (p)'!B52&lt;&gt;"",'Koreksi (p)'!B52,"")</f>
        <v>0</v>
      </c>
      <c r="C53" s="106" t="str">
        <f>IF(LEN('Koreksi (p)'!C52)&gt;0,'Koreksi (p)'!C52,"")</f>
        <v/>
      </c>
      <c r="D53" s="135" t="str">
        <f>IF($C53=$C$60,IF(LEN($B53)&gt;0,IF('Koreksi (p)'!L52&gt;0,'Koreksi (p)'!L52,0),""),"")</f>
        <v/>
      </c>
      <c r="E53" s="132" t="str">
        <f>IF($C53=$C$61,IF(LEN($B53)&gt;0,IF('Koreksi (p)'!L52&gt;0,'Koreksi (p)'!L52,0),""),"")</f>
        <v/>
      </c>
      <c r="F53" s="135" t="str">
        <f>IF($C53=$C$60,IF(LEN($B53)&gt;0,IF('Koreksi (p)'!M52&gt;0,'Koreksi (p)'!M52,0),""),"")</f>
        <v/>
      </c>
      <c r="G53" s="132" t="str">
        <f>IF($C53=$C$61,IF(LEN($B53)&gt;0,IF('Koreksi (p)'!M52&gt;0,'Koreksi (p)'!M52,0),""),"")</f>
        <v/>
      </c>
      <c r="H53" s="135" t="str">
        <f>IF($C53=$C$60,IF(LEN($B53)&gt;0,IF('Koreksi (p)'!N52
&gt;0,'Koreksi (p)'!N52,0),""),"")</f>
        <v/>
      </c>
      <c r="I53" s="132" t="str">
        <f>IF($C53=$C$61,IF(LEN($B53)&gt;0,IF('Koreksi (p)'!N52
&gt;0,'Koreksi (p)'!N52,0),""),"")</f>
        <v/>
      </c>
      <c r="J53" s="135" t="str">
        <f>IF($C53=$C$60,IF(LEN($B53)&gt;0,IF('Koreksi (p)'!O52&gt;0,'Koreksi (p)'!O52,0),""),"")</f>
        <v/>
      </c>
      <c r="K53" s="162" t="str">
        <f>IF($C53=$C$61,IF(LEN($B53)&gt;0,IF('Koreksi (p)'!O52&gt;0,'Koreksi (p)'!O52,0),""),"")</f>
        <v/>
      </c>
      <c r="L53" s="163" t="str">
        <f>IF($C53=$C$60,IF(LEN($B53)&gt;0,IF('Koreksi (p)'!P52&gt;0,'Koreksi (p)'!P52,0),""),"")</f>
        <v/>
      </c>
      <c r="M53" s="162" t="str">
        <f>IF($C53=$C$61,IF(LEN($B53)&gt;0,IF('Koreksi (p)'!P52&gt;0,'Koreksi (p)'!P52,0),""),"")</f>
        <v/>
      </c>
      <c r="N53" s="163" t="str">
        <f>IF($C53=$C$60,IF(LEN($B53)&gt;0,IF('Koreksi (p)'!Q52&gt;0,'Koreksi (p)'!Q52,0),""),"")</f>
        <v/>
      </c>
      <c r="O53" s="162" t="str">
        <f>IF($C53=$C$61,IF(LEN($B53)&gt;0,IF('Koreksi (p)'!Q52&gt;0,'Koreksi (p)'!Q52,0),""),"")</f>
        <v/>
      </c>
      <c r="P53" s="163" t="str">
        <f>IF($C53=$C$60,IF(LEN($B53)&gt;0,IF('Koreksi (p)'!R52&gt;0,'Koreksi (p)'!R52,0),""),"")</f>
        <v/>
      </c>
      <c r="Q53" s="162" t="str">
        <f>IF($C53=$C$61,IF(LEN($B53)&gt;0,IF('Koreksi (p)'!R52&gt;0,'Koreksi (p)'!R52,0),""),"")</f>
        <v/>
      </c>
      <c r="R53" s="163" t="str">
        <f>IF($C53=$C$60,IF(LEN($B53)&gt;0,IF('Koreksi (p)'!S52&gt;0,'Koreksi (p)'!S52,0),""),"")</f>
        <v/>
      </c>
      <c r="S53" s="162" t="str">
        <f>IF($C53=$C$61,IF(LEN($B53)&gt;0,IF('Koreksi (p)'!S52&gt;0,'Koreksi (p)'!S52,0),""),"")</f>
        <v/>
      </c>
      <c r="T53" s="163" t="str">
        <f>IF($C53=$C$60,IF(LEN($B53)&gt;0,IF('Koreksi (p)'!T52&gt;0,'Koreksi (p)'!T52,0),""),"")</f>
        <v/>
      </c>
      <c r="U53" s="162" t="str">
        <f>IF($C53=$C$61,IF(LEN($B53)&gt;0,IF('Koreksi (p)'!T52&gt;0,'Koreksi (p)'!T52,0),""),"")</f>
        <v/>
      </c>
      <c r="V53" s="163" t="str">
        <f>IF($C53=$C$60,IF(LEN($B53)&gt;0,IF('Koreksi (p)'!U52&gt;0,'Koreksi (p)'!U52,0),""),"")</f>
        <v/>
      </c>
      <c r="W53" s="162" t="str">
        <f>IF($C53=$C$61,IF(LEN($B53)&gt;0,IF('Koreksi (p)'!U52&gt;0,'Koreksi (p)'!U52,0),""),"")</f>
        <v/>
      </c>
      <c r="X53" s="163" t="str">
        <f>IF($C53=$C$60,IF(LEN($B53)&gt;0,IF('Koreksi (p)'!V52&gt;0,'Koreksi (p)'!V52,0),""),"")</f>
        <v/>
      </c>
      <c r="Y53" s="162" t="str">
        <f>IF($C53=$C$61,IF(LEN($B53)&gt;0,IF('Koreksi (p)'!V52&gt;0,'Koreksi (p)'!V52,0),""),"")</f>
        <v/>
      </c>
      <c r="Z53" s="163" t="str">
        <f>IF($C53=$C$60,IF(LEN($B53)&gt;0,IF('Koreksi (p)'!W52&gt;0,'Koreksi (p)'!W52,0),""),"")</f>
        <v/>
      </c>
      <c r="AA53" s="162" t="str">
        <f>IF($C53=$C$61,IF(LEN($B53)&gt;0,IF('Koreksi (p)'!W52&gt;0,'Koreksi (p)'!W52,0),""),"")</f>
        <v/>
      </c>
      <c r="AB53" s="163" t="str">
        <f>IF($C53=$C$60,IF(LEN($B53)&gt;0,IF('Koreksi (p)'!X52&gt;0,'Koreksi (p)'!X52,0),""),"")</f>
        <v/>
      </c>
      <c r="AC53" s="162" t="str">
        <f>IF($C53=$C$61,IF(LEN($B53)&gt;0,IF('Koreksi (p)'!X52&gt;0,'Koreksi (p)'!X52,0),""),"")</f>
        <v/>
      </c>
      <c r="AD53" s="163" t="str">
        <f>IF($C53=$C$60,IF(LEN($B53)&gt;0,IF('Koreksi (p)'!Y52&gt;0,'Koreksi (p)'!Y52,0),""),"")</f>
        <v/>
      </c>
      <c r="AE53" s="162" t="str">
        <f>IF($C53=$C$61,IF(LEN($B53)&gt;0,IF('Koreksi (p)'!Y52&gt;0,'Koreksi (p)'!Y52,0),""),"")</f>
        <v/>
      </c>
      <c r="AF53" s="163" t="str">
        <f>IF($C53=$C$60,IF(LEN($B53)&gt;0,IF('Koreksi (p)'!Z52&gt;0,'Koreksi (p)'!Z52,0),""),"")</f>
        <v/>
      </c>
      <c r="AG53" s="162" t="str">
        <f>IF($C53=$C$61,IF(LEN($B53)&gt;0,IF('Koreksi (p)'!Z52&gt;0,'Koreksi (p)'!Z52,0),""),"")</f>
        <v/>
      </c>
      <c r="AH53" s="163" t="str">
        <f>IF($C53=$C$60,IF(LEN($B53)&gt;0,IF('Koreksi (p)'!AA52&gt;0,'Koreksi (p)'!AA52,0),""),"")</f>
        <v/>
      </c>
      <c r="AI53" s="162" t="str">
        <f>IF($C53=$C$61,IF(LEN($B53)&gt;0,IF('Koreksi (p)'!AA52&gt;0,'Koreksi (p)'!AA52,0),""),"")</f>
        <v/>
      </c>
      <c r="AJ53" s="163" t="str">
        <f>IF($C53=$C$60,IF(LEN($B53)&gt;0,IF('Koreksi (p)'!AB52&gt;0,'Koreksi (p)'!AB52,0),""),"")</f>
        <v/>
      </c>
      <c r="AK53" s="162" t="str">
        <f>IF($C53=$C$61,IF(LEN($B53)&gt;0,IF('Koreksi (p)'!AB52&gt;0,'Koreksi (p)'!AB52,0),""),"")</f>
        <v/>
      </c>
      <c r="AL53" s="163" t="str">
        <f>IF($C53=$C$60,IF(LEN($B53)&gt;0,IF('Koreksi (p)'!AC52&gt;0,'Koreksi (p)'!AC52,0),""),"")</f>
        <v/>
      </c>
      <c r="AM53" s="162" t="str">
        <f>IF($C53=$C$61,IF(LEN($B53)&gt;0,IF('Koreksi (p)'!AC52&gt;0,'Koreksi (p)'!AC52,0),""),"")</f>
        <v/>
      </c>
      <c r="AN53" s="163" t="str">
        <f>IF($C53=$C$60,IF(LEN($B53)&gt;0,IF('Koreksi (p)'!AD52&gt;0,'Koreksi (p)'!AD52,0),""),"")</f>
        <v/>
      </c>
      <c r="AO53" s="162" t="str">
        <f>IF($C53=$C$61,IF(LEN($B53)&gt;0,IF('Koreksi (p)'!AD52&gt;0,'Koreksi (p)'!AD52,0),""),"")</f>
        <v/>
      </c>
      <c r="AP53" s="163" t="str">
        <f>IF($C53=$C$60,IF(LEN($B53)&gt;0,IF('Koreksi (p)'!AE52&gt;0,'Koreksi (p)'!AE52,0),""),"")</f>
        <v/>
      </c>
      <c r="AQ53" s="162" t="str">
        <f>IF($C53=$C$61,IF(LEN($B53)&gt;0,IF('Koreksi (p)'!AE52&gt;0,'Koreksi (p)'!AE52,0),""),"")</f>
        <v/>
      </c>
      <c r="AR53" s="163" t="str">
        <f>IF($C53=$C$60,IF(LEN($B53)&gt;0,IF('Koreksi (p)'!AF52&gt;0,'Koreksi (p)'!AF52,0),""),"")</f>
        <v/>
      </c>
      <c r="AS53" s="162" t="str">
        <f>IF($C53=$C$61,IF(LEN($B53)&gt;0,IF('Koreksi (p)'!AF52&gt;0,'Koreksi (p)'!AF52,0),""),"")</f>
        <v/>
      </c>
      <c r="AT53" s="163" t="str">
        <f>IF($C53=$C$60,IF(LEN($B53)&gt;0,IF('Koreksi (p)'!AG52&gt;0,'Koreksi (p)'!AG52,0),""),"")</f>
        <v/>
      </c>
      <c r="AU53" s="162" t="str">
        <f>IF($C53=$C$61,IF(LEN($B53)&gt;0,IF('Koreksi (p)'!AG52&gt;0,'Koreksi (p)'!AG52,0),""),"")</f>
        <v/>
      </c>
      <c r="AV53" s="163" t="str">
        <f>IF($C53=$C$60,IF(LEN($B53)&gt;0,IF('Koreksi (p)'!AH52&gt;0,'Koreksi (p)'!AH52,0),""),"")</f>
        <v/>
      </c>
      <c r="AW53" s="162" t="str">
        <f>IF($C53=$C$61,IF(LEN($B53)&gt;0,IF('Koreksi (p)'!AH52&gt;0,'Koreksi (p)'!AH52,0),""),"")</f>
        <v/>
      </c>
      <c r="AX53" s="163" t="str">
        <f>IF($C53=$C$60,IF(LEN($B53)&gt;0,IF('Koreksi (p)'!AI52&gt;0,'Koreksi (p)'!AI52,0),""),"")</f>
        <v/>
      </c>
      <c r="AY53" s="162" t="str">
        <f>IF($C53=$C$61,IF(LEN($B53)&gt;0,IF('Koreksi (p)'!AI52&gt;0,'Koreksi (p)'!AI52,0),""),"")</f>
        <v/>
      </c>
      <c r="AZ53" s="163" t="str">
        <f>IF($C53=$C$60,IF(LEN($B53)&gt;0,IF('Koreksi (p)'!AJ52&gt;0,'Koreksi (p)'!AJ52,0),""),"")</f>
        <v/>
      </c>
      <c r="BA53" s="162" t="str">
        <f>IF($C53=$C$61,IF(LEN($B53)&gt;0,IF('Koreksi (p)'!AJ52&gt;0,'Koreksi (p)'!AJ52,0),""),"")</f>
        <v/>
      </c>
      <c r="BB53" s="163" t="str">
        <f>IF($C53=$C$60,IF(LEN($B53)&gt;0,IF('Koreksi (p)'!AK52&gt;0,'Koreksi (p)'!AK52,0),""),"")</f>
        <v/>
      </c>
      <c r="BC53" s="162" t="str">
        <f>IF($C53=$C$61,IF(LEN($B53)&gt;0,IF('Koreksi (p)'!AK52&gt;0,'Koreksi (p)'!AK52,0),""),"")</f>
        <v/>
      </c>
      <c r="BD53" s="163" t="str">
        <f>IF($C53=$C$60,IF(LEN($B53)&gt;0,IF('Koreksi (p)'!AL52&gt;0,'Koreksi (p)'!AL52,0),""),"")</f>
        <v/>
      </c>
      <c r="BE53" s="162" t="str">
        <f>IF($C53=$C$61,IF(LEN($B53)&gt;0,IF('Koreksi (p)'!AL52&gt;0,'Koreksi (p)'!AL52,0),""),"")</f>
        <v/>
      </c>
      <c r="BF53" s="163" t="str">
        <f>IF($C53=$C$60,IF(LEN($B53)&gt;0,IF('Koreksi (p)'!AM52&gt;0,'Koreksi (p)'!AM52,0),""),"")</f>
        <v/>
      </c>
      <c r="BG53" s="162" t="str">
        <f>IF($C53=$C$61,IF(LEN($B53)&gt;0,IF('Koreksi (p)'!AM52&gt;0,'Koreksi (p)'!AM52,0),""),"")</f>
        <v/>
      </c>
      <c r="BH53" s="163" t="str">
        <f>IF($C53=$C$60,IF(LEN($B53)&gt;0,IF('Koreksi (p)'!AN52&gt;0,'Koreksi (p)'!AN52,0),""),"")</f>
        <v/>
      </c>
      <c r="BI53" s="162" t="str">
        <f>IF($C53=$C$61,IF(LEN($B53)&gt;0,IF('Koreksi (p)'!AN52&gt;0,'Koreksi (p)'!AN52,0),""),"")</f>
        <v/>
      </c>
      <c r="BJ53" s="163" t="str">
        <f>IF($C53=$C$60,IF(LEN($B53)&gt;0,IF('Koreksi (p)'!AO52&gt;0,'Koreksi (p)'!AO52,0),""),"")</f>
        <v/>
      </c>
      <c r="BK53" s="162" t="str">
        <f>IF($C53=$C$61,IF(LEN($B53)&gt;0,IF('Koreksi (p)'!AO52&gt;0,'Koreksi (p)'!AO52,0),""),"")</f>
        <v/>
      </c>
      <c r="BL53" s="163" t="str">
        <f>IF($C53=$C$60,IF(LEN($B53)&gt;0,IF('Koreksi (p)'!AP52&gt;0,'Koreksi (p)'!AP52,0),""),"")</f>
        <v/>
      </c>
      <c r="BM53" s="162" t="str">
        <f>IF($C53=$C$61,IF(LEN($B53)&gt;0,IF('Koreksi (p)'!AP52&gt;0,'Koreksi (p)'!AP52,0),""),"")</f>
        <v/>
      </c>
      <c r="BN53" s="163" t="str">
        <f>IF($C53=$C$60,IF(LEN($B53)&gt;0,IF('Koreksi (p)'!AQ52&gt;0,'Koreksi (p)'!AQ52,0),""),"")</f>
        <v/>
      </c>
      <c r="BO53" s="162" t="str">
        <f>IF($C53=$C$61,IF(LEN($B53)&gt;0,IF('Koreksi (p)'!AQ52&gt;0,'Koreksi (p)'!AQ52,0),""),"")</f>
        <v/>
      </c>
      <c r="BP53" s="163" t="str">
        <f>IF($C53=$C$60,IF(LEN($B53)&gt;0,IF('Koreksi (p)'!AR52&gt;0,'Koreksi (p)'!AR52,0),""),"")</f>
        <v/>
      </c>
      <c r="BQ53" s="162" t="str">
        <f>IF($C53=$C$61,IF(LEN($B53)&gt;0,IF('Koreksi (p)'!AR52&gt;0,'Koreksi (p)'!AR52,0),""),"")</f>
        <v/>
      </c>
      <c r="BR53" s="163" t="str">
        <f>IF($C53=$C$60,IF(LEN($B53)&gt;0,IF('Koreksi (p)'!AS52&gt;0,'Koreksi (p)'!AS52,0),""),"")</f>
        <v/>
      </c>
      <c r="BS53" s="162" t="str">
        <f>IF($C53=$C$61,IF(LEN($B53)&gt;0,IF('Koreksi (p)'!AS52&gt;0,'Koreksi (p)'!AS52,0),""),"")</f>
        <v/>
      </c>
      <c r="BT53" s="163" t="str">
        <f>IF($C53=$C$60,IF(LEN($B53)&gt;0,IF('Koreksi (p)'!AT52&gt;0,'Koreksi (p)'!AT52,0),""),"")</f>
        <v/>
      </c>
      <c r="BU53" s="162" t="str">
        <f>IF($C53=$C$61,IF(LEN($B53)&gt;0,IF('Koreksi (p)'!AT52&gt;0,'Koreksi (p)'!AT52,0),""),"")</f>
        <v/>
      </c>
      <c r="BV53" s="163" t="str">
        <f>IF($C53=$C$60,IF(LEN($B53)&gt;0,IF('Koreksi (p)'!AU52&gt;0,'Koreksi (p)'!AU52,0),""),"")</f>
        <v/>
      </c>
      <c r="BW53" s="162" t="str">
        <f>IF($C53=$C$61,IF(LEN($B53)&gt;0,IF('Koreksi (p)'!AU52&gt;0,'Koreksi (p)'!AU52,0),""),"")</f>
        <v/>
      </c>
      <c r="BX53" s="163" t="str">
        <f>IF($C53=$C$60,IF(LEN($B53)&gt;0,IF('Koreksi (p)'!AV52&gt;0,'Koreksi (p)'!AV52,0),""),"")</f>
        <v/>
      </c>
      <c r="BY53" s="162" t="str">
        <f>IF($C53=$C$61,IF(LEN($B53)&gt;0,IF('Koreksi (p)'!AV52&gt;0,'Koreksi (p)'!AV52,0),""),"")</f>
        <v/>
      </c>
      <c r="BZ53" s="163" t="str">
        <f>IF($C53=$C$60,IF(LEN($B53)&gt;0,IF('Koreksi (p)'!AW52&gt;0,'Koreksi (p)'!AW52,0),""),"")</f>
        <v/>
      </c>
      <c r="CA53" s="162" t="str">
        <f>IF($C53=$C$61,IF(LEN($B53)&gt;0,IF('Koreksi (p)'!AW52&gt;0,'Koreksi (p)'!AW52,0),""),"")</f>
        <v/>
      </c>
      <c r="CB53" s="163" t="str">
        <f>IF($C53=$C$60,IF(LEN($B53)&gt;0,IF('Koreksi (p)'!AX52&gt;0,'Koreksi (p)'!AX52,0),""),"")</f>
        <v/>
      </c>
      <c r="CC53" s="162" t="str">
        <f>IF($C53=$C$61,IF(LEN($B53)&gt;0,IF('Koreksi (p)'!AX52&gt;0,'Koreksi (p)'!AX52,0),""),"")</f>
        <v/>
      </c>
      <c r="CD53" s="163" t="str">
        <f>IF($C53=$C$60,IF(LEN($B53)&gt;0,IF('Koreksi (p)'!AY52&gt;0,'Koreksi (p)'!AY52,0),""),"")</f>
        <v/>
      </c>
      <c r="CE53" s="162" t="str">
        <f>IF($C53=$C$61,IF(LEN($B53)&gt;0,IF('Koreksi (p)'!AY52&gt;0,'Koreksi (p)'!AY52,0),""),"")</f>
        <v/>
      </c>
      <c r="CF53" s="103" t="str">
        <f>IF(LEN(C53)&gt;0,'Koreksi (p)'!AZ52,"")</f>
        <v/>
      </c>
      <c r="CG53" s="100" t="str">
        <f>'Koreksi (p)'!BA52</f>
        <v/>
      </c>
      <c r="CH53" s="100" t="str">
        <f t="shared" si="0"/>
        <v/>
      </c>
      <c r="CI53" s="95" t="str">
        <f t="shared" si="1"/>
        <v/>
      </c>
      <c r="CJ53" s="96" t="str">
        <f t="shared" si="2"/>
        <v/>
      </c>
    </row>
    <row r="54" spans="1:88" ht="11.25" customHeight="1">
      <c r="A54" s="101">
        <v>41</v>
      </c>
      <c r="B54" s="128">
        <f>IF('Koreksi (p)'!B53&lt;&gt;"",'Koreksi (p)'!B53,"")</f>
        <v>0</v>
      </c>
      <c r="C54" s="104" t="str">
        <f>IF(LEN('Koreksi (p)'!C53)&gt;0,'Koreksi (p)'!C53,"")</f>
        <v/>
      </c>
      <c r="D54" s="136" t="str">
        <f>IF($C54=$C$60,IF(LEN($B54)&gt;0,IF('Koreksi (p)'!L53&gt;0,'Koreksi (p)'!L53,0),""),"")</f>
        <v/>
      </c>
      <c r="E54" s="133" t="str">
        <f>IF($C54=$C$61,IF(LEN($B54)&gt;0,IF('Koreksi (p)'!L53&gt;0,'Koreksi (p)'!L53,0),""),"")</f>
        <v/>
      </c>
      <c r="F54" s="136" t="str">
        <f>IF($C54=$C$60,IF(LEN($B54)&gt;0,IF('Koreksi (p)'!M53&gt;0,'Koreksi (p)'!M53,0),""),"")</f>
        <v/>
      </c>
      <c r="G54" s="133" t="str">
        <f>IF($C54=$C$61,IF(LEN($B54)&gt;0,IF('Koreksi (p)'!M53&gt;0,'Koreksi (p)'!M53,0),""),"")</f>
        <v/>
      </c>
      <c r="H54" s="136" t="str">
        <f>IF($C54=$C$60,IF(LEN($B54)&gt;0,IF('Koreksi (p)'!N53
&gt;0,'Koreksi (p)'!N53,0),""),"")</f>
        <v/>
      </c>
      <c r="I54" s="133" t="str">
        <f>IF($C54=$C$61,IF(LEN($B54)&gt;0,IF('Koreksi (p)'!N53
&gt;0,'Koreksi (p)'!N53,0),""),"")</f>
        <v/>
      </c>
      <c r="J54" s="136" t="str">
        <f>IF($C54=$C$60,IF(LEN($B54)&gt;0,IF('Koreksi (p)'!O53&gt;0,'Koreksi (p)'!O53,0),""),"")</f>
        <v/>
      </c>
      <c r="K54" s="164" t="str">
        <f>IF($C54=$C$61,IF(LEN($B54)&gt;0,IF('Koreksi (p)'!O53&gt;0,'Koreksi (p)'!O53,0),""),"")</f>
        <v/>
      </c>
      <c r="L54" s="165" t="str">
        <f>IF($C54=$C$60,IF(LEN($B54)&gt;0,IF('Koreksi (p)'!P53&gt;0,'Koreksi (p)'!P53,0),""),"")</f>
        <v/>
      </c>
      <c r="M54" s="164" t="str">
        <f>IF($C54=$C$61,IF(LEN($B54)&gt;0,IF('Koreksi (p)'!P53&gt;0,'Koreksi (p)'!P53,0),""),"")</f>
        <v/>
      </c>
      <c r="N54" s="165" t="str">
        <f>IF($C54=$C$60,IF(LEN($B54)&gt;0,IF('Koreksi (p)'!Q53&gt;0,'Koreksi (p)'!Q53,0),""),"")</f>
        <v/>
      </c>
      <c r="O54" s="164" t="str">
        <f>IF($C54=$C$61,IF(LEN($B54)&gt;0,IF('Koreksi (p)'!Q53&gt;0,'Koreksi (p)'!Q53,0),""),"")</f>
        <v/>
      </c>
      <c r="P54" s="165" t="str">
        <f>IF($C54=$C$60,IF(LEN($B54)&gt;0,IF('Koreksi (p)'!R53&gt;0,'Koreksi (p)'!R53,0),""),"")</f>
        <v/>
      </c>
      <c r="Q54" s="164" t="str">
        <f>IF($C54=$C$61,IF(LEN($B54)&gt;0,IF('Koreksi (p)'!R53&gt;0,'Koreksi (p)'!R53,0),""),"")</f>
        <v/>
      </c>
      <c r="R54" s="165" t="str">
        <f>IF($C54=$C$60,IF(LEN($B54)&gt;0,IF('Koreksi (p)'!S53&gt;0,'Koreksi (p)'!S53,0),""),"")</f>
        <v/>
      </c>
      <c r="S54" s="164" t="str">
        <f>IF($C54=$C$61,IF(LEN($B54)&gt;0,IF('Koreksi (p)'!S53&gt;0,'Koreksi (p)'!S53,0),""),"")</f>
        <v/>
      </c>
      <c r="T54" s="165" t="str">
        <f>IF($C54=$C$60,IF(LEN($B54)&gt;0,IF('Koreksi (p)'!T53&gt;0,'Koreksi (p)'!T53,0),""),"")</f>
        <v/>
      </c>
      <c r="U54" s="164" t="str">
        <f>IF($C54=$C$61,IF(LEN($B54)&gt;0,IF('Koreksi (p)'!T53&gt;0,'Koreksi (p)'!T53,0),""),"")</f>
        <v/>
      </c>
      <c r="V54" s="165" t="str">
        <f>IF($C54=$C$60,IF(LEN($B54)&gt;0,IF('Koreksi (p)'!U53&gt;0,'Koreksi (p)'!U53,0),""),"")</f>
        <v/>
      </c>
      <c r="W54" s="164" t="str">
        <f>IF($C54=$C$61,IF(LEN($B54)&gt;0,IF('Koreksi (p)'!U53&gt;0,'Koreksi (p)'!U53,0),""),"")</f>
        <v/>
      </c>
      <c r="X54" s="165" t="str">
        <f>IF($C54=$C$60,IF(LEN($B54)&gt;0,IF('Koreksi (p)'!V53&gt;0,'Koreksi (p)'!V53,0),""),"")</f>
        <v/>
      </c>
      <c r="Y54" s="164" t="str">
        <f>IF($C54=$C$61,IF(LEN($B54)&gt;0,IF('Koreksi (p)'!V53&gt;0,'Koreksi (p)'!V53,0),""),"")</f>
        <v/>
      </c>
      <c r="Z54" s="165" t="str">
        <f>IF($C54=$C$60,IF(LEN($B54)&gt;0,IF('Koreksi (p)'!W53&gt;0,'Koreksi (p)'!W53,0),""),"")</f>
        <v/>
      </c>
      <c r="AA54" s="164" t="str">
        <f>IF($C54=$C$61,IF(LEN($B54)&gt;0,IF('Koreksi (p)'!W53&gt;0,'Koreksi (p)'!W53,0),""),"")</f>
        <v/>
      </c>
      <c r="AB54" s="165" t="str">
        <f>IF($C54=$C$60,IF(LEN($B54)&gt;0,IF('Koreksi (p)'!X53&gt;0,'Koreksi (p)'!X53,0),""),"")</f>
        <v/>
      </c>
      <c r="AC54" s="164" t="str">
        <f>IF($C54=$C$61,IF(LEN($B54)&gt;0,IF('Koreksi (p)'!X53&gt;0,'Koreksi (p)'!X53,0),""),"")</f>
        <v/>
      </c>
      <c r="AD54" s="165" t="str">
        <f>IF($C54=$C$60,IF(LEN($B54)&gt;0,IF('Koreksi (p)'!Y53&gt;0,'Koreksi (p)'!Y53,0),""),"")</f>
        <v/>
      </c>
      <c r="AE54" s="164" t="str">
        <f>IF($C54=$C$61,IF(LEN($B54)&gt;0,IF('Koreksi (p)'!Y53&gt;0,'Koreksi (p)'!Y53,0),""),"")</f>
        <v/>
      </c>
      <c r="AF54" s="165" t="str">
        <f>IF($C54=$C$60,IF(LEN($B54)&gt;0,IF('Koreksi (p)'!Z53&gt;0,'Koreksi (p)'!Z53,0),""),"")</f>
        <v/>
      </c>
      <c r="AG54" s="164" t="str">
        <f>IF($C54=$C$61,IF(LEN($B54)&gt;0,IF('Koreksi (p)'!Z53&gt;0,'Koreksi (p)'!Z53,0),""),"")</f>
        <v/>
      </c>
      <c r="AH54" s="165" t="str">
        <f>IF($C54=$C$60,IF(LEN($B54)&gt;0,IF('Koreksi (p)'!AA53&gt;0,'Koreksi (p)'!AA53,0),""),"")</f>
        <v/>
      </c>
      <c r="AI54" s="164" t="str">
        <f>IF($C54=$C$61,IF(LEN($B54)&gt;0,IF('Koreksi (p)'!AA53&gt;0,'Koreksi (p)'!AA53,0),""),"")</f>
        <v/>
      </c>
      <c r="AJ54" s="165" t="str">
        <f>IF($C54=$C$60,IF(LEN($B54)&gt;0,IF('Koreksi (p)'!AB53&gt;0,'Koreksi (p)'!AB53,0),""),"")</f>
        <v/>
      </c>
      <c r="AK54" s="164" t="str">
        <f>IF($C54=$C$61,IF(LEN($B54)&gt;0,IF('Koreksi (p)'!AB53&gt;0,'Koreksi (p)'!AB53,0),""),"")</f>
        <v/>
      </c>
      <c r="AL54" s="165" t="str">
        <f>IF($C54=$C$60,IF(LEN($B54)&gt;0,IF('Koreksi (p)'!AC53&gt;0,'Koreksi (p)'!AC53,0),""),"")</f>
        <v/>
      </c>
      <c r="AM54" s="164" t="str">
        <f>IF($C54=$C$61,IF(LEN($B54)&gt;0,IF('Koreksi (p)'!AC53&gt;0,'Koreksi (p)'!AC53,0),""),"")</f>
        <v/>
      </c>
      <c r="AN54" s="165" t="str">
        <f>IF($C54=$C$60,IF(LEN($B54)&gt;0,IF('Koreksi (p)'!AD53&gt;0,'Koreksi (p)'!AD53,0),""),"")</f>
        <v/>
      </c>
      <c r="AO54" s="164" t="str">
        <f>IF($C54=$C$61,IF(LEN($B54)&gt;0,IF('Koreksi (p)'!AD53&gt;0,'Koreksi (p)'!AD53,0),""),"")</f>
        <v/>
      </c>
      <c r="AP54" s="165" t="str">
        <f>IF($C54=$C$60,IF(LEN($B54)&gt;0,IF('Koreksi (p)'!AE53&gt;0,'Koreksi (p)'!AE53,0),""),"")</f>
        <v/>
      </c>
      <c r="AQ54" s="164" t="str">
        <f>IF($C54=$C$61,IF(LEN($B54)&gt;0,IF('Koreksi (p)'!AE53&gt;0,'Koreksi (p)'!AE53,0),""),"")</f>
        <v/>
      </c>
      <c r="AR54" s="165" t="str">
        <f>IF($C54=$C$60,IF(LEN($B54)&gt;0,IF('Koreksi (p)'!AF53&gt;0,'Koreksi (p)'!AF53,0),""),"")</f>
        <v/>
      </c>
      <c r="AS54" s="164" t="str">
        <f>IF($C54=$C$61,IF(LEN($B54)&gt;0,IF('Koreksi (p)'!AF53&gt;0,'Koreksi (p)'!AF53,0),""),"")</f>
        <v/>
      </c>
      <c r="AT54" s="165" t="str">
        <f>IF($C54=$C$60,IF(LEN($B54)&gt;0,IF('Koreksi (p)'!AG53&gt;0,'Koreksi (p)'!AG53,0),""),"")</f>
        <v/>
      </c>
      <c r="AU54" s="164" t="str">
        <f>IF($C54=$C$61,IF(LEN($B54)&gt;0,IF('Koreksi (p)'!AG53&gt;0,'Koreksi (p)'!AG53,0),""),"")</f>
        <v/>
      </c>
      <c r="AV54" s="165" t="str">
        <f>IF($C54=$C$60,IF(LEN($B54)&gt;0,IF('Koreksi (p)'!AH53&gt;0,'Koreksi (p)'!AH53,0),""),"")</f>
        <v/>
      </c>
      <c r="AW54" s="164" t="str">
        <f>IF($C54=$C$61,IF(LEN($B54)&gt;0,IF('Koreksi (p)'!AH53&gt;0,'Koreksi (p)'!AH53,0),""),"")</f>
        <v/>
      </c>
      <c r="AX54" s="165" t="str">
        <f>IF($C54=$C$60,IF(LEN($B54)&gt;0,IF('Koreksi (p)'!AI53&gt;0,'Koreksi (p)'!AI53,0),""),"")</f>
        <v/>
      </c>
      <c r="AY54" s="164" t="str">
        <f>IF($C54=$C$61,IF(LEN($B54)&gt;0,IF('Koreksi (p)'!AI53&gt;0,'Koreksi (p)'!AI53,0),""),"")</f>
        <v/>
      </c>
      <c r="AZ54" s="165" t="str">
        <f>IF($C54=$C$60,IF(LEN($B54)&gt;0,IF('Koreksi (p)'!AJ53&gt;0,'Koreksi (p)'!AJ53,0),""),"")</f>
        <v/>
      </c>
      <c r="BA54" s="164" t="str">
        <f>IF($C54=$C$61,IF(LEN($B54)&gt;0,IF('Koreksi (p)'!AJ53&gt;0,'Koreksi (p)'!AJ53,0),""),"")</f>
        <v/>
      </c>
      <c r="BB54" s="165" t="str">
        <f>IF($C54=$C$60,IF(LEN($B54)&gt;0,IF('Koreksi (p)'!AK53&gt;0,'Koreksi (p)'!AK53,0),""),"")</f>
        <v/>
      </c>
      <c r="BC54" s="164" t="str">
        <f>IF($C54=$C$61,IF(LEN($B54)&gt;0,IF('Koreksi (p)'!AK53&gt;0,'Koreksi (p)'!AK53,0),""),"")</f>
        <v/>
      </c>
      <c r="BD54" s="165" t="str">
        <f>IF($C54=$C$60,IF(LEN($B54)&gt;0,IF('Koreksi (p)'!AL53&gt;0,'Koreksi (p)'!AL53,0),""),"")</f>
        <v/>
      </c>
      <c r="BE54" s="164" t="str">
        <f>IF($C54=$C$61,IF(LEN($B54)&gt;0,IF('Koreksi (p)'!AL53&gt;0,'Koreksi (p)'!AL53,0),""),"")</f>
        <v/>
      </c>
      <c r="BF54" s="165" t="str">
        <f>IF($C54=$C$60,IF(LEN($B54)&gt;0,IF('Koreksi (p)'!AM53&gt;0,'Koreksi (p)'!AM53,0),""),"")</f>
        <v/>
      </c>
      <c r="BG54" s="164" t="str">
        <f>IF($C54=$C$61,IF(LEN($B54)&gt;0,IF('Koreksi (p)'!AM53&gt;0,'Koreksi (p)'!AM53,0),""),"")</f>
        <v/>
      </c>
      <c r="BH54" s="165" t="str">
        <f>IF($C54=$C$60,IF(LEN($B54)&gt;0,IF('Koreksi (p)'!AN53&gt;0,'Koreksi (p)'!AN53,0),""),"")</f>
        <v/>
      </c>
      <c r="BI54" s="164" t="str">
        <f>IF($C54=$C$61,IF(LEN($B54)&gt;0,IF('Koreksi (p)'!AN53&gt;0,'Koreksi (p)'!AN53,0),""),"")</f>
        <v/>
      </c>
      <c r="BJ54" s="165" t="str">
        <f>IF($C54=$C$60,IF(LEN($B54)&gt;0,IF('Koreksi (p)'!AO53&gt;0,'Koreksi (p)'!AO53,0),""),"")</f>
        <v/>
      </c>
      <c r="BK54" s="164" t="str">
        <f>IF($C54=$C$61,IF(LEN($B54)&gt;0,IF('Koreksi (p)'!AO53&gt;0,'Koreksi (p)'!AO53,0),""),"")</f>
        <v/>
      </c>
      <c r="BL54" s="165" t="str">
        <f>IF($C54=$C$60,IF(LEN($B54)&gt;0,IF('Koreksi (p)'!AP53&gt;0,'Koreksi (p)'!AP53,0),""),"")</f>
        <v/>
      </c>
      <c r="BM54" s="164" t="str">
        <f>IF($C54=$C$61,IF(LEN($B54)&gt;0,IF('Koreksi (p)'!AP53&gt;0,'Koreksi (p)'!AP53,0),""),"")</f>
        <v/>
      </c>
      <c r="BN54" s="165" t="str">
        <f>IF($C54=$C$60,IF(LEN($B54)&gt;0,IF('Koreksi (p)'!AQ53&gt;0,'Koreksi (p)'!AQ53,0),""),"")</f>
        <v/>
      </c>
      <c r="BO54" s="164" t="str">
        <f>IF($C54=$C$61,IF(LEN($B54)&gt;0,IF('Koreksi (p)'!AQ53&gt;0,'Koreksi (p)'!AQ53,0),""),"")</f>
        <v/>
      </c>
      <c r="BP54" s="165" t="str">
        <f>IF($C54=$C$60,IF(LEN($B54)&gt;0,IF('Koreksi (p)'!AR53&gt;0,'Koreksi (p)'!AR53,0),""),"")</f>
        <v/>
      </c>
      <c r="BQ54" s="164" t="str">
        <f>IF($C54=$C$61,IF(LEN($B54)&gt;0,IF('Koreksi (p)'!AR53&gt;0,'Koreksi (p)'!AR53,0),""),"")</f>
        <v/>
      </c>
      <c r="BR54" s="165" t="str">
        <f>IF($C54=$C$60,IF(LEN($B54)&gt;0,IF('Koreksi (p)'!AS53&gt;0,'Koreksi (p)'!AS53,0),""),"")</f>
        <v/>
      </c>
      <c r="BS54" s="164" t="str">
        <f>IF($C54=$C$61,IF(LEN($B54)&gt;0,IF('Koreksi (p)'!AS53&gt;0,'Koreksi (p)'!AS53,0),""),"")</f>
        <v/>
      </c>
      <c r="BT54" s="165" t="str">
        <f>IF($C54=$C$60,IF(LEN($B54)&gt;0,IF('Koreksi (p)'!AT53&gt;0,'Koreksi (p)'!AT53,0),""),"")</f>
        <v/>
      </c>
      <c r="BU54" s="164" t="str">
        <f>IF($C54=$C$61,IF(LEN($B54)&gt;0,IF('Koreksi (p)'!AT53&gt;0,'Koreksi (p)'!AT53,0),""),"")</f>
        <v/>
      </c>
      <c r="BV54" s="165" t="str">
        <f>IF($C54=$C$60,IF(LEN($B54)&gt;0,IF('Koreksi (p)'!AU53&gt;0,'Koreksi (p)'!AU53,0),""),"")</f>
        <v/>
      </c>
      <c r="BW54" s="164" t="str">
        <f>IF($C54=$C$61,IF(LEN($B54)&gt;0,IF('Koreksi (p)'!AU53&gt;0,'Koreksi (p)'!AU53,0),""),"")</f>
        <v/>
      </c>
      <c r="BX54" s="165" t="str">
        <f>IF($C54=$C$60,IF(LEN($B54)&gt;0,IF('Koreksi (p)'!AV53&gt;0,'Koreksi (p)'!AV53,0),""),"")</f>
        <v/>
      </c>
      <c r="BY54" s="164" t="str">
        <f>IF($C54=$C$61,IF(LEN($B54)&gt;0,IF('Koreksi (p)'!AV53&gt;0,'Koreksi (p)'!AV53,0),""),"")</f>
        <v/>
      </c>
      <c r="BZ54" s="165" t="str">
        <f>IF($C54=$C$60,IF(LEN($B54)&gt;0,IF('Koreksi (p)'!AW53&gt;0,'Koreksi (p)'!AW53,0),""),"")</f>
        <v/>
      </c>
      <c r="CA54" s="164" t="str">
        <f>IF($C54=$C$61,IF(LEN($B54)&gt;0,IF('Koreksi (p)'!AW53&gt;0,'Koreksi (p)'!AW53,0),""),"")</f>
        <v/>
      </c>
      <c r="CB54" s="165" t="str">
        <f>IF($C54=$C$60,IF(LEN($B54)&gt;0,IF('Koreksi (p)'!AX53&gt;0,'Koreksi (p)'!AX53,0),""),"")</f>
        <v/>
      </c>
      <c r="CC54" s="164" t="str">
        <f>IF($C54=$C$61,IF(LEN($B54)&gt;0,IF('Koreksi (p)'!AX53&gt;0,'Koreksi (p)'!AX53,0),""),"")</f>
        <v/>
      </c>
      <c r="CD54" s="165" t="str">
        <f>IF($C54=$C$60,IF(LEN($B54)&gt;0,IF('Koreksi (p)'!AY53&gt;0,'Koreksi (p)'!AY53,0),""),"")</f>
        <v/>
      </c>
      <c r="CE54" s="164" t="str">
        <f>IF($C54=$C$61,IF(LEN($B54)&gt;0,IF('Koreksi (p)'!AY53&gt;0,'Koreksi (p)'!AY53,0),""),"")</f>
        <v/>
      </c>
      <c r="CF54" s="46" t="str">
        <f>IF(LEN(C54)&gt;0,'Koreksi (p)'!AZ53,"")</f>
        <v/>
      </c>
      <c r="CG54" s="102" t="str">
        <f>'Koreksi (p)'!BA53</f>
        <v/>
      </c>
      <c r="CH54" s="102" t="str">
        <f t="shared" si="0"/>
        <v/>
      </c>
      <c r="CI54" s="93" t="str">
        <f t="shared" si="1"/>
        <v/>
      </c>
      <c r="CJ54" s="94" t="str">
        <f t="shared" si="2"/>
        <v/>
      </c>
    </row>
    <row r="55" spans="1:88" ht="11.25" customHeight="1">
      <c r="A55" s="97">
        <v>42</v>
      </c>
      <c r="B55" s="129">
        <f>IF('Koreksi (p)'!B54&lt;&gt;"",'Koreksi (p)'!B54,"")</f>
        <v>0</v>
      </c>
      <c r="C55" s="105" t="str">
        <f>IF(LEN('Koreksi (p)'!C54)&gt;0,'Koreksi (p)'!C54,"")</f>
        <v/>
      </c>
      <c r="D55" s="134" t="str">
        <f>IF($C55=$C$60,IF(LEN($B55)&gt;0,IF('Koreksi (p)'!L54&gt;0,'Koreksi (p)'!L54,0),""),"")</f>
        <v/>
      </c>
      <c r="E55" s="131" t="str">
        <f>IF($C55=$C$61,IF(LEN($B55)&gt;0,IF('Koreksi (p)'!L54&gt;0,'Koreksi (p)'!L54,0),""),"")</f>
        <v/>
      </c>
      <c r="F55" s="134" t="str">
        <f>IF($C55=$C$60,IF(LEN($B55)&gt;0,IF('Koreksi (p)'!M54&gt;0,'Koreksi (p)'!M54,0),""),"")</f>
        <v/>
      </c>
      <c r="G55" s="131" t="str">
        <f>IF($C55=$C$61,IF(LEN($B55)&gt;0,IF('Koreksi (p)'!M54&gt;0,'Koreksi (p)'!M54,0),""),"")</f>
        <v/>
      </c>
      <c r="H55" s="134" t="str">
        <f>IF($C55=$C$60,IF(LEN($B55)&gt;0,IF('Koreksi (p)'!N54
&gt;0,'Koreksi (p)'!N54,0),""),"")</f>
        <v/>
      </c>
      <c r="I55" s="131" t="str">
        <f>IF($C55=$C$61,IF(LEN($B55)&gt;0,IF('Koreksi (p)'!N54
&gt;0,'Koreksi (p)'!N54,0),""),"")</f>
        <v/>
      </c>
      <c r="J55" s="134" t="str">
        <f>IF($C55=$C$60,IF(LEN($B55)&gt;0,IF('Koreksi (p)'!O54&gt;0,'Koreksi (p)'!O54,0),""),"")</f>
        <v/>
      </c>
      <c r="K55" s="160" t="str">
        <f>IF($C55=$C$61,IF(LEN($B55)&gt;0,IF('Koreksi (p)'!O54&gt;0,'Koreksi (p)'!O54,0),""),"")</f>
        <v/>
      </c>
      <c r="L55" s="161" t="str">
        <f>IF($C55=$C$60,IF(LEN($B55)&gt;0,IF('Koreksi (p)'!P54&gt;0,'Koreksi (p)'!P54,0),""),"")</f>
        <v/>
      </c>
      <c r="M55" s="160" t="str">
        <f>IF($C55=$C$61,IF(LEN($B55)&gt;0,IF('Koreksi (p)'!P54&gt;0,'Koreksi (p)'!P54,0),""),"")</f>
        <v/>
      </c>
      <c r="N55" s="161" t="str">
        <f>IF($C55=$C$60,IF(LEN($B55)&gt;0,IF('Koreksi (p)'!Q54&gt;0,'Koreksi (p)'!Q54,0),""),"")</f>
        <v/>
      </c>
      <c r="O55" s="160" t="str">
        <f>IF($C55=$C$61,IF(LEN($B55)&gt;0,IF('Koreksi (p)'!Q54&gt;0,'Koreksi (p)'!Q54,0),""),"")</f>
        <v/>
      </c>
      <c r="P55" s="161" t="str">
        <f>IF($C55=$C$60,IF(LEN($B55)&gt;0,IF('Koreksi (p)'!R54&gt;0,'Koreksi (p)'!R54,0),""),"")</f>
        <v/>
      </c>
      <c r="Q55" s="160" t="str">
        <f>IF($C55=$C$61,IF(LEN($B55)&gt;0,IF('Koreksi (p)'!R54&gt;0,'Koreksi (p)'!R54,0),""),"")</f>
        <v/>
      </c>
      <c r="R55" s="161" t="str">
        <f>IF($C55=$C$60,IF(LEN($B55)&gt;0,IF('Koreksi (p)'!S54&gt;0,'Koreksi (p)'!S54,0),""),"")</f>
        <v/>
      </c>
      <c r="S55" s="160" t="str">
        <f>IF($C55=$C$61,IF(LEN($B55)&gt;0,IF('Koreksi (p)'!S54&gt;0,'Koreksi (p)'!S54,0),""),"")</f>
        <v/>
      </c>
      <c r="T55" s="161" t="str">
        <f>IF($C55=$C$60,IF(LEN($B55)&gt;0,IF('Koreksi (p)'!T54&gt;0,'Koreksi (p)'!T54,0),""),"")</f>
        <v/>
      </c>
      <c r="U55" s="160" t="str">
        <f>IF($C55=$C$61,IF(LEN($B55)&gt;0,IF('Koreksi (p)'!T54&gt;0,'Koreksi (p)'!T54,0),""),"")</f>
        <v/>
      </c>
      <c r="V55" s="161" t="str">
        <f>IF($C55=$C$60,IF(LEN($B55)&gt;0,IF('Koreksi (p)'!U54&gt;0,'Koreksi (p)'!U54,0),""),"")</f>
        <v/>
      </c>
      <c r="W55" s="160" t="str">
        <f>IF($C55=$C$61,IF(LEN($B55)&gt;0,IF('Koreksi (p)'!U54&gt;0,'Koreksi (p)'!U54,0),""),"")</f>
        <v/>
      </c>
      <c r="X55" s="161" t="str">
        <f>IF($C55=$C$60,IF(LEN($B55)&gt;0,IF('Koreksi (p)'!V54&gt;0,'Koreksi (p)'!V54,0),""),"")</f>
        <v/>
      </c>
      <c r="Y55" s="160" t="str">
        <f>IF($C55=$C$61,IF(LEN($B55)&gt;0,IF('Koreksi (p)'!V54&gt;0,'Koreksi (p)'!V54,0),""),"")</f>
        <v/>
      </c>
      <c r="Z55" s="161" t="str">
        <f>IF($C55=$C$60,IF(LEN($B55)&gt;0,IF('Koreksi (p)'!W54&gt;0,'Koreksi (p)'!W54,0),""),"")</f>
        <v/>
      </c>
      <c r="AA55" s="160" t="str">
        <f>IF($C55=$C$61,IF(LEN($B55)&gt;0,IF('Koreksi (p)'!W54&gt;0,'Koreksi (p)'!W54,0),""),"")</f>
        <v/>
      </c>
      <c r="AB55" s="161" t="str">
        <f>IF($C55=$C$60,IF(LEN($B55)&gt;0,IF('Koreksi (p)'!X54&gt;0,'Koreksi (p)'!X54,0),""),"")</f>
        <v/>
      </c>
      <c r="AC55" s="160" t="str">
        <f>IF($C55=$C$61,IF(LEN($B55)&gt;0,IF('Koreksi (p)'!X54&gt;0,'Koreksi (p)'!X54,0),""),"")</f>
        <v/>
      </c>
      <c r="AD55" s="161" t="str">
        <f>IF($C55=$C$60,IF(LEN($B55)&gt;0,IF('Koreksi (p)'!Y54&gt;0,'Koreksi (p)'!Y54,0),""),"")</f>
        <v/>
      </c>
      <c r="AE55" s="160" t="str">
        <f>IF($C55=$C$61,IF(LEN($B55)&gt;0,IF('Koreksi (p)'!Y54&gt;0,'Koreksi (p)'!Y54,0),""),"")</f>
        <v/>
      </c>
      <c r="AF55" s="161" t="str">
        <f>IF($C55=$C$60,IF(LEN($B55)&gt;0,IF('Koreksi (p)'!Z54&gt;0,'Koreksi (p)'!Z54,0),""),"")</f>
        <v/>
      </c>
      <c r="AG55" s="160" t="str">
        <f>IF($C55=$C$61,IF(LEN($B55)&gt;0,IF('Koreksi (p)'!Z54&gt;0,'Koreksi (p)'!Z54,0),""),"")</f>
        <v/>
      </c>
      <c r="AH55" s="161" t="str">
        <f>IF($C55=$C$60,IF(LEN($B55)&gt;0,IF('Koreksi (p)'!AA54&gt;0,'Koreksi (p)'!AA54,0),""),"")</f>
        <v/>
      </c>
      <c r="AI55" s="160" t="str">
        <f>IF($C55=$C$61,IF(LEN($B55)&gt;0,IF('Koreksi (p)'!AA54&gt;0,'Koreksi (p)'!AA54,0),""),"")</f>
        <v/>
      </c>
      <c r="AJ55" s="161" t="str">
        <f>IF($C55=$C$60,IF(LEN($B55)&gt;0,IF('Koreksi (p)'!AB54&gt;0,'Koreksi (p)'!AB54,0),""),"")</f>
        <v/>
      </c>
      <c r="AK55" s="160" t="str">
        <f>IF($C55=$C$61,IF(LEN($B55)&gt;0,IF('Koreksi (p)'!AB54&gt;0,'Koreksi (p)'!AB54,0),""),"")</f>
        <v/>
      </c>
      <c r="AL55" s="161" t="str">
        <f>IF($C55=$C$60,IF(LEN($B55)&gt;0,IF('Koreksi (p)'!AC54&gt;0,'Koreksi (p)'!AC54,0),""),"")</f>
        <v/>
      </c>
      <c r="AM55" s="160" t="str">
        <f>IF($C55=$C$61,IF(LEN($B55)&gt;0,IF('Koreksi (p)'!AC54&gt;0,'Koreksi (p)'!AC54,0),""),"")</f>
        <v/>
      </c>
      <c r="AN55" s="161" t="str">
        <f>IF($C55=$C$60,IF(LEN($B55)&gt;0,IF('Koreksi (p)'!AD54&gt;0,'Koreksi (p)'!AD54,0),""),"")</f>
        <v/>
      </c>
      <c r="AO55" s="160" t="str">
        <f>IF($C55=$C$61,IF(LEN($B55)&gt;0,IF('Koreksi (p)'!AD54&gt;0,'Koreksi (p)'!AD54,0),""),"")</f>
        <v/>
      </c>
      <c r="AP55" s="161" t="str">
        <f>IF($C55=$C$60,IF(LEN($B55)&gt;0,IF('Koreksi (p)'!AE54&gt;0,'Koreksi (p)'!AE54,0),""),"")</f>
        <v/>
      </c>
      <c r="AQ55" s="160" t="str">
        <f>IF($C55=$C$61,IF(LEN($B55)&gt;0,IF('Koreksi (p)'!AE54&gt;0,'Koreksi (p)'!AE54,0),""),"")</f>
        <v/>
      </c>
      <c r="AR55" s="161" t="str">
        <f>IF($C55=$C$60,IF(LEN($B55)&gt;0,IF('Koreksi (p)'!AF54&gt;0,'Koreksi (p)'!AF54,0),""),"")</f>
        <v/>
      </c>
      <c r="AS55" s="160" t="str">
        <f>IF($C55=$C$61,IF(LEN($B55)&gt;0,IF('Koreksi (p)'!AF54&gt;0,'Koreksi (p)'!AF54,0),""),"")</f>
        <v/>
      </c>
      <c r="AT55" s="161" t="str">
        <f>IF($C55=$C$60,IF(LEN($B55)&gt;0,IF('Koreksi (p)'!AG54&gt;0,'Koreksi (p)'!AG54,0),""),"")</f>
        <v/>
      </c>
      <c r="AU55" s="160" t="str">
        <f>IF($C55=$C$61,IF(LEN($B55)&gt;0,IF('Koreksi (p)'!AG54&gt;0,'Koreksi (p)'!AG54,0),""),"")</f>
        <v/>
      </c>
      <c r="AV55" s="161" t="str">
        <f>IF($C55=$C$60,IF(LEN($B55)&gt;0,IF('Koreksi (p)'!AH54&gt;0,'Koreksi (p)'!AH54,0),""),"")</f>
        <v/>
      </c>
      <c r="AW55" s="160" t="str">
        <f>IF($C55=$C$61,IF(LEN($B55)&gt;0,IF('Koreksi (p)'!AH54&gt;0,'Koreksi (p)'!AH54,0),""),"")</f>
        <v/>
      </c>
      <c r="AX55" s="161" t="str">
        <f>IF($C55=$C$60,IF(LEN($B55)&gt;0,IF('Koreksi (p)'!AI54&gt;0,'Koreksi (p)'!AI54,0),""),"")</f>
        <v/>
      </c>
      <c r="AY55" s="160" t="str">
        <f>IF($C55=$C$61,IF(LEN($B55)&gt;0,IF('Koreksi (p)'!AI54&gt;0,'Koreksi (p)'!AI54,0),""),"")</f>
        <v/>
      </c>
      <c r="AZ55" s="161" t="str">
        <f>IF($C55=$C$60,IF(LEN($B55)&gt;0,IF('Koreksi (p)'!AJ54&gt;0,'Koreksi (p)'!AJ54,0),""),"")</f>
        <v/>
      </c>
      <c r="BA55" s="160" t="str">
        <f>IF($C55=$C$61,IF(LEN($B55)&gt;0,IF('Koreksi (p)'!AJ54&gt;0,'Koreksi (p)'!AJ54,0),""),"")</f>
        <v/>
      </c>
      <c r="BB55" s="161" t="str">
        <f>IF($C55=$C$60,IF(LEN($B55)&gt;0,IF('Koreksi (p)'!AK54&gt;0,'Koreksi (p)'!AK54,0),""),"")</f>
        <v/>
      </c>
      <c r="BC55" s="160" t="str">
        <f>IF($C55=$C$61,IF(LEN($B55)&gt;0,IF('Koreksi (p)'!AK54&gt;0,'Koreksi (p)'!AK54,0),""),"")</f>
        <v/>
      </c>
      <c r="BD55" s="161" t="str">
        <f>IF($C55=$C$60,IF(LEN($B55)&gt;0,IF('Koreksi (p)'!AL54&gt;0,'Koreksi (p)'!AL54,0),""),"")</f>
        <v/>
      </c>
      <c r="BE55" s="160" t="str">
        <f>IF($C55=$C$61,IF(LEN($B55)&gt;0,IF('Koreksi (p)'!AL54&gt;0,'Koreksi (p)'!AL54,0),""),"")</f>
        <v/>
      </c>
      <c r="BF55" s="161" t="str">
        <f>IF($C55=$C$60,IF(LEN($B55)&gt;0,IF('Koreksi (p)'!AM54&gt;0,'Koreksi (p)'!AM54,0),""),"")</f>
        <v/>
      </c>
      <c r="BG55" s="160" t="str">
        <f>IF($C55=$C$61,IF(LEN($B55)&gt;0,IF('Koreksi (p)'!AM54&gt;0,'Koreksi (p)'!AM54,0),""),"")</f>
        <v/>
      </c>
      <c r="BH55" s="161" t="str">
        <f>IF($C55=$C$60,IF(LEN($B55)&gt;0,IF('Koreksi (p)'!AN54&gt;0,'Koreksi (p)'!AN54,0),""),"")</f>
        <v/>
      </c>
      <c r="BI55" s="160" t="str">
        <f>IF($C55=$C$61,IF(LEN($B55)&gt;0,IF('Koreksi (p)'!AN54&gt;0,'Koreksi (p)'!AN54,0),""),"")</f>
        <v/>
      </c>
      <c r="BJ55" s="161" t="str">
        <f>IF($C55=$C$60,IF(LEN($B55)&gt;0,IF('Koreksi (p)'!AO54&gt;0,'Koreksi (p)'!AO54,0),""),"")</f>
        <v/>
      </c>
      <c r="BK55" s="160" t="str">
        <f>IF($C55=$C$61,IF(LEN($B55)&gt;0,IF('Koreksi (p)'!AO54&gt;0,'Koreksi (p)'!AO54,0),""),"")</f>
        <v/>
      </c>
      <c r="BL55" s="161" t="str">
        <f>IF($C55=$C$60,IF(LEN($B55)&gt;0,IF('Koreksi (p)'!AP54&gt;0,'Koreksi (p)'!AP54,0),""),"")</f>
        <v/>
      </c>
      <c r="BM55" s="160" t="str">
        <f>IF($C55=$C$61,IF(LEN($B55)&gt;0,IF('Koreksi (p)'!AP54&gt;0,'Koreksi (p)'!AP54,0),""),"")</f>
        <v/>
      </c>
      <c r="BN55" s="161" t="str">
        <f>IF($C55=$C$60,IF(LEN($B55)&gt;0,IF('Koreksi (p)'!AQ54&gt;0,'Koreksi (p)'!AQ54,0),""),"")</f>
        <v/>
      </c>
      <c r="BO55" s="160" t="str">
        <f>IF($C55=$C$61,IF(LEN($B55)&gt;0,IF('Koreksi (p)'!AQ54&gt;0,'Koreksi (p)'!AQ54,0),""),"")</f>
        <v/>
      </c>
      <c r="BP55" s="161" t="str">
        <f>IF($C55=$C$60,IF(LEN($B55)&gt;0,IF('Koreksi (p)'!AR54&gt;0,'Koreksi (p)'!AR54,0),""),"")</f>
        <v/>
      </c>
      <c r="BQ55" s="160" t="str">
        <f>IF($C55=$C$61,IF(LEN($B55)&gt;0,IF('Koreksi (p)'!AR54&gt;0,'Koreksi (p)'!AR54,0),""),"")</f>
        <v/>
      </c>
      <c r="BR55" s="161" t="str">
        <f>IF($C55=$C$60,IF(LEN($B55)&gt;0,IF('Koreksi (p)'!AS54&gt;0,'Koreksi (p)'!AS54,0),""),"")</f>
        <v/>
      </c>
      <c r="BS55" s="160" t="str">
        <f>IF($C55=$C$61,IF(LEN($B55)&gt;0,IF('Koreksi (p)'!AS54&gt;0,'Koreksi (p)'!AS54,0),""),"")</f>
        <v/>
      </c>
      <c r="BT55" s="161" t="str">
        <f>IF($C55=$C$60,IF(LEN($B55)&gt;0,IF('Koreksi (p)'!AT54&gt;0,'Koreksi (p)'!AT54,0),""),"")</f>
        <v/>
      </c>
      <c r="BU55" s="160" t="str">
        <f>IF($C55=$C$61,IF(LEN($B55)&gt;0,IF('Koreksi (p)'!AT54&gt;0,'Koreksi (p)'!AT54,0),""),"")</f>
        <v/>
      </c>
      <c r="BV55" s="161" t="str">
        <f>IF($C55=$C$60,IF(LEN($B55)&gt;0,IF('Koreksi (p)'!AU54&gt;0,'Koreksi (p)'!AU54,0),""),"")</f>
        <v/>
      </c>
      <c r="BW55" s="160" t="str">
        <f>IF($C55=$C$61,IF(LEN($B55)&gt;0,IF('Koreksi (p)'!AU54&gt;0,'Koreksi (p)'!AU54,0),""),"")</f>
        <v/>
      </c>
      <c r="BX55" s="161" t="str">
        <f>IF($C55=$C$60,IF(LEN($B55)&gt;0,IF('Koreksi (p)'!AV54&gt;0,'Koreksi (p)'!AV54,0),""),"")</f>
        <v/>
      </c>
      <c r="BY55" s="160" t="str">
        <f>IF($C55=$C$61,IF(LEN($B55)&gt;0,IF('Koreksi (p)'!AV54&gt;0,'Koreksi (p)'!AV54,0),""),"")</f>
        <v/>
      </c>
      <c r="BZ55" s="161" t="str">
        <f>IF($C55=$C$60,IF(LEN($B55)&gt;0,IF('Koreksi (p)'!AW54&gt;0,'Koreksi (p)'!AW54,0),""),"")</f>
        <v/>
      </c>
      <c r="CA55" s="160" t="str">
        <f>IF($C55=$C$61,IF(LEN($B55)&gt;0,IF('Koreksi (p)'!AW54&gt;0,'Koreksi (p)'!AW54,0),""),"")</f>
        <v/>
      </c>
      <c r="CB55" s="161" t="str">
        <f>IF($C55=$C$60,IF(LEN($B55)&gt;0,IF('Koreksi (p)'!AX54&gt;0,'Koreksi (p)'!AX54,0),""),"")</f>
        <v/>
      </c>
      <c r="CC55" s="160" t="str">
        <f>IF($C55=$C$61,IF(LEN($B55)&gt;0,IF('Koreksi (p)'!AX54&gt;0,'Koreksi (p)'!AX54,0),""),"")</f>
        <v/>
      </c>
      <c r="CD55" s="161" t="str">
        <f>IF($C55=$C$60,IF(LEN($B55)&gt;0,IF('Koreksi (p)'!AY54&gt;0,'Koreksi (p)'!AY54,0),""),"")</f>
        <v/>
      </c>
      <c r="CE55" s="160" t="str">
        <f>IF($C55=$C$61,IF(LEN($B55)&gt;0,IF('Koreksi (p)'!AY54&gt;0,'Koreksi (p)'!AY54,0),""),"")</f>
        <v/>
      </c>
      <c r="CF55" s="90" t="str">
        <f>IF(LEN(C55)&gt;0,'Koreksi (p)'!AZ54,"")</f>
        <v/>
      </c>
      <c r="CG55" s="7" t="str">
        <f>'Koreksi (p)'!BA54</f>
        <v/>
      </c>
      <c r="CH55" s="7" t="str">
        <f t="shared" si="0"/>
        <v/>
      </c>
      <c r="CI55" s="4" t="str">
        <f t="shared" si="1"/>
        <v/>
      </c>
      <c r="CJ55" s="98" t="str">
        <f t="shared" si="2"/>
        <v/>
      </c>
    </row>
    <row r="56" spans="1:88" ht="11.25" customHeight="1">
      <c r="A56" s="97">
        <v>43</v>
      </c>
      <c r="B56" s="129">
        <f>IF('Koreksi (p)'!B55&lt;&gt;"",'Koreksi (p)'!B55,"")</f>
        <v>0</v>
      </c>
      <c r="C56" s="105" t="str">
        <f>IF(LEN('Koreksi (p)'!C55)&gt;0,'Koreksi (p)'!C55,"")</f>
        <v/>
      </c>
      <c r="D56" s="134" t="str">
        <f>IF($C56=$C$60,IF(LEN($B56)&gt;0,IF('Koreksi (p)'!L55&gt;0,'Koreksi (p)'!L55,0),""),"")</f>
        <v/>
      </c>
      <c r="E56" s="131" t="str">
        <f>IF($C56=$C$61,IF(LEN($B56)&gt;0,IF('Koreksi (p)'!L55&gt;0,'Koreksi (p)'!L55,0),""),"")</f>
        <v/>
      </c>
      <c r="F56" s="134" t="str">
        <f>IF($C56=$C$60,IF(LEN($B56)&gt;0,IF('Koreksi (p)'!M55&gt;0,'Koreksi (p)'!M55,0),""),"")</f>
        <v/>
      </c>
      <c r="G56" s="131" t="str">
        <f>IF($C56=$C$61,IF(LEN($B56)&gt;0,IF('Koreksi (p)'!M55&gt;0,'Koreksi (p)'!M55,0),""),"")</f>
        <v/>
      </c>
      <c r="H56" s="134" t="str">
        <f>IF($C56=$C$60,IF(LEN($B56)&gt;0,IF('Koreksi (p)'!N55
&gt;0,'Koreksi (p)'!N55,0),""),"")</f>
        <v/>
      </c>
      <c r="I56" s="131" t="str">
        <f>IF($C56=$C$61,IF(LEN($B56)&gt;0,IF('Koreksi (p)'!N55
&gt;0,'Koreksi (p)'!N55,0),""),"")</f>
        <v/>
      </c>
      <c r="J56" s="134" t="str">
        <f>IF($C56=$C$60,IF(LEN($B56)&gt;0,IF('Koreksi (p)'!O55&gt;0,'Koreksi (p)'!O55,0),""),"")</f>
        <v/>
      </c>
      <c r="K56" s="160" t="str">
        <f>IF($C56=$C$61,IF(LEN($B56)&gt;0,IF('Koreksi (p)'!O55&gt;0,'Koreksi (p)'!O55,0),""),"")</f>
        <v/>
      </c>
      <c r="L56" s="161" t="str">
        <f>IF($C56=$C$60,IF(LEN($B56)&gt;0,IF('Koreksi (p)'!P55&gt;0,'Koreksi (p)'!P55,0),""),"")</f>
        <v/>
      </c>
      <c r="M56" s="160" t="str">
        <f>IF($C56=$C$61,IF(LEN($B56)&gt;0,IF('Koreksi (p)'!P55&gt;0,'Koreksi (p)'!P55,0),""),"")</f>
        <v/>
      </c>
      <c r="N56" s="161" t="str">
        <f>IF($C56=$C$60,IF(LEN($B56)&gt;0,IF('Koreksi (p)'!Q55&gt;0,'Koreksi (p)'!Q55,0),""),"")</f>
        <v/>
      </c>
      <c r="O56" s="160" t="str">
        <f>IF($C56=$C$61,IF(LEN($B56)&gt;0,IF('Koreksi (p)'!Q55&gt;0,'Koreksi (p)'!Q55,0),""),"")</f>
        <v/>
      </c>
      <c r="P56" s="161" t="str">
        <f>IF($C56=$C$60,IF(LEN($B56)&gt;0,IF('Koreksi (p)'!R55&gt;0,'Koreksi (p)'!R55,0),""),"")</f>
        <v/>
      </c>
      <c r="Q56" s="160" t="str">
        <f>IF($C56=$C$61,IF(LEN($B56)&gt;0,IF('Koreksi (p)'!R55&gt;0,'Koreksi (p)'!R55,0),""),"")</f>
        <v/>
      </c>
      <c r="R56" s="161" t="str">
        <f>IF($C56=$C$60,IF(LEN($B56)&gt;0,IF('Koreksi (p)'!S55&gt;0,'Koreksi (p)'!S55,0),""),"")</f>
        <v/>
      </c>
      <c r="S56" s="160" t="str">
        <f>IF($C56=$C$61,IF(LEN($B56)&gt;0,IF('Koreksi (p)'!S55&gt;0,'Koreksi (p)'!S55,0),""),"")</f>
        <v/>
      </c>
      <c r="T56" s="161" t="str">
        <f>IF($C56=$C$60,IF(LEN($B56)&gt;0,IF('Koreksi (p)'!T55&gt;0,'Koreksi (p)'!T55,0),""),"")</f>
        <v/>
      </c>
      <c r="U56" s="160" t="str">
        <f>IF($C56=$C$61,IF(LEN($B56)&gt;0,IF('Koreksi (p)'!T55&gt;0,'Koreksi (p)'!T55,0),""),"")</f>
        <v/>
      </c>
      <c r="V56" s="161" t="str">
        <f>IF($C56=$C$60,IF(LEN($B56)&gt;0,IF('Koreksi (p)'!U55&gt;0,'Koreksi (p)'!U55,0),""),"")</f>
        <v/>
      </c>
      <c r="W56" s="160" t="str">
        <f>IF($C56=$C$61,IF(LEN($B56)&gt;0,IF('Koreksi (p)'!U55&gt;0,'Koreksi (p)'!U55,0),""),"")</f>
        <v/>
      </c>
      <c r="X56" s="161" t="str">
        <f>IF($C56=$C$60,IF(LEN($B56)&gt;0,IF('Koreksi (p)'!V55&gt;0,'Koreksi (p)'!V55,0),""),"")</f>
        <v/>
      </c>
      <c r="Y56" s="160" t="str">
        <f>IF($C56=$C$61,IF(LEN($B56)&gt;0,IF('Koreksi (p)'!V55&gt;0,'Koreksi (p)'!V55,0),""),"")</f>
        <v/>
      </c>
      <c r="Z56" s="161" t="str">
        <f>IF($C56=$C$60,IF(LEN($B56)&gt;0,IF('Koreksi (p)'!W55&gt;0,'Koreksi (p)'!W55,0),""),"")</f>
        <v/>
      </c>
      <c r="AA56" s="160" t="str">
        <f>IF($C56=$C$61,IF(LEN($B56)&gt;0,IF('Koreksi (p)'!W55&gt;0,'Koreksi (p)'!W55,0),""),"")</f>
        <v/>
      </c>
      <c r="AB56" s="161" t="str">
        <f>IF($C56=$C$60,IF(LEN($B56)&gt;0,IF('Koreksi (p)'!X55&gt;0,'Koreksi (p)'!X55,0),""),"")</f>
        <v/>
      </c>
      <c r="AC56" s="160" t="str">
        <f>IF($C56=$C$61,IF(LEN($B56)&gt;0,IF('Koreksi (p)'!X55&gt;0,'Koreksi (p)'!X55,0),""),"")</f>
        <v/>
      </c>
      <c r="AD56" s="161" t="str">
        <f>IF($C56=$C$60,IF(LEN($B56)&gt;0,IF('Koreksi (p)'!Y55&gt;0,'Koreksi (p)'!Y55,0),""),"")</f>
        <v/>
      </c>
      <c r="AE56" s="160" t="str">
        <f>IF($C56=$C$61,IF(LEN($B56)&gt;0,IF('Koreksi (p)'!Y55&gt;0,'Koreksi (p)'!Y55,0),""),"")</f>
        <v/>
      </c>
      <c r="AF56" s="161" t="str">
        <f>IF($C56=$C$60,IF(LEN($B56)&gt;0,IF('Koreksi (p)'!Z55&gt;0,'Koreksi (p)'!Z55,0),""),"")</f>
        <v/>
      </c>
      <c r="AG56" s="160" t="str">
        <f>IF($C56=$C$61,IF(LEN($B56)&gt;0,IF('Koreksi (p)'!Z55&gt;0,'Koreksi (p)'!Z55,0),""),"")</f>
        <v/>
      </c>
      <c r="AH56" s="161" t="str">
        <f>IF($C56=$C$60,IF(LEN($B56)&gt;0,IF('Koreksi (p)'!AA55&gt;0,'Koreksi (p)'!AA55,0),""),"")</f>
        <v/>
      </c>
      <c r="AI56" s="160" t="str">
        <f>IF($C56=$C$61,IF(LEN($B56)&gt;0,IF('Koreksi (p)'!AA55&gt;0,'Koreksi (p)'!AA55,0),""),"")</f>
        <v/>
      </c>
      <c r="AJ56" s="161" t="str">
        <f>IF($C56=$C$60,IF(LEN($B56)&gt;0,IF('Koreksi (p)'!AB55&gt;0,'Koreksi (p)'!AB55,0),""),"")</f>
        <v/>
      </c>
      <c r="AK56" s="160" t="str">
        <f>IF($C56=$C$61,IF(LEN($B56)&gt;0,IF('Koreksi (p)'!AB55&gt;0,'Koreksi (p)'!AB55,0),""),"")</f>
        <v/>
      </c>
      <c r="AL56" s="161" t="str">
        <f>IF($C56=$C$60,IF(LEN($B56)&gt;0,IF('Koreksi (p)'!AC55&gt;0,'Koreksi (p)'!AC55,0),""),"")</f>
        <v/>
      </c>
      <c r="AM56" s="160" t="str">
        <f>IF($C56=$C$61,IF(LEN($B56)&gt;0,IF('Koreksi (p)'!AC55&gt;0,'Koreksi (p)'!AC55,0),""),"")</f>
        <v/>
      </c>
      <c r="AN56" s="161" t="str">
        <f>IF($C56=$C$60,IF(LEN($B56)&gt;0,IF('Koreksi (p)'!AD55&gt;0,'Koreksi (p)'!AD55,0),""),"")</f>
        <v/>
      </c>
      <c r="AO56" s="160" t="str">
        <f>IF($C56=$C$61,IF(LEN($B56)&gt;0,IF('Koreksi (p)'!AD55&gt;0,'Koreksi (p)'!AD55,0),""),"")</f>
        <v/>
      </c>
      <c r="AP56" s="161" t="str">
        <f>IF($C56=$C$60,IF(LEN($B56)&gt;0,IF('Koreksi (p)'!AE55&gt;0,'Koreksi (p)'!AE55,0),""),"")</f>
        <v/>
      </c>
      <c r="AQ56" s="160" t="str">
        <f>IF($C56=$C$61,IF(LEN($B56)&gt;0,IF('Koreksi (p)'!AE55&gt;0,'Koreksi (p)'!AE55,0),""),"")</f>
        <v/>
      </c>
      <c r="AR56" s="161" t="str">
        <f>IF($C56=$C$60,IF(LEN($B56)&gt;0,IF('Koreksi (p)'!AF55&gt;0,'Koreksi (p)'!AF55,0),""),"")</f>
        <v/>
      </c>
      <c r="AS56" s="160" t="str">
        <f>IF($C56=$C$61,IF(LEN($B56)&gt;0,IF('Koreksi (p)'!AF55&gt;0,'Koreksi (p)'!AF55,0),""),"")</f>
        <v/>
      </c>
      <c r="AT56" s="161" t="str">
        <f>IF($C56=$C$60,IF(LEN($B56)&gt;0,IF('Koreksi (p)'!AG55&gt;0,'Koreksi (p)'!AG55,0),""),"")</f>
        <v/>
      </c>
      <c r="AU56" s="160" t="str">
        <f>IF($C56=$C$61,IF(LEN($B56)&gt;0,IF('Koreksi (p)'!AG55&gt;0,'Koreksi (p)'!AG55,0),""),"")</f>
        <v/>
      </c>
      <c r="AV56" s="161" t="str">
        <f>IF($C56=$C$60,IF(LEN($B56)&gt;0,IF('Koreksi (p)'!AH55&gt;0,'Koreksi (p)'!AH55,0),""),"")</f>
        <v/>
      </c>
      <c r="AW56" s="160" t="str">
        <f>IF($C56=$C$61,IF(LEN($B56)&gt;0,IF('Koreksi (p)'!AH55&gt;0,'Koreksi (p)'!AH55,0),""),"")</f>
        <v/>
      </c>
      <c r="AX56" s="161" t="str">
        <f>IF($C56=$C$60,IF(LEN($B56)&gt;0,IF('Koreksi (p)'!AI55&gt;0,'Koreksi (p)'!AI55,0),""),"")</f>
        <v/>
      </c>
      <c r="AY56" s="160" t="str">
        <f>IF($C56=$C$61,IF(LEN($B56)&gt;0,IF('Koreksi (p)'!AI55&gt;0,'Koreksi (p)'!AI55,0),""),"")</f>
        <v/>
      </c>
      <c r="AZ56" s="161" t="str">
        <f>IF($C56=$C$60,IF(LEN($B56)&gt;0,IF('Koreksi (p)'!AJ55&gt;0,'Koreksi (p)'!AJ55,0),""),"")</f>
        <v/>
      </c>
      <c r="BA56" s="160" t="str">
        <f>IF($C56=$C$61,IF(LEN($B56)&gt;0,IF('Koreksi (p)'!AJ55&gt;0,'Koreksi (p)'!AJ55,0),""),"")</f>
        <v/>
      </c>
      <c r="BB56" s="161" t="str">
        <f>IF($C56=$C$60,IF(LEN($B56)&gt;0,IF('Koreksi (p)'!AK55&gt;0,'Koreksi (p)'!AK55,0),""),"")</f>
        <v/>
      </c>
      <c r="BC56" s="160" t="str">
        <f>IF($C56=$C$61,IF(LEN($B56)&gt;0,IF('Koreksi (p)'!AK55&gt;0,'Koreksi (p)'!AK55,0),""),"")</f>
        <v/>
      </c>
      <c r="BD56" s="161" t="str">
        <f>IF($C56=$C$60,IF(LEN($B56)&gt;0,IF('Koreksi (p)'!AL55&gt;0,'Koreksi (p)'!AL55,0),""),"")</f>
        <v/>
      </c>
      <c r="BE56" s="160" t="str">
        <f>IF($C56=$C$61,IF(LEN($B56)&gt;0,IF('Koreksi (p)'!AL55&gt;0,'Koreksi (p)'!AL55,0),""),"")</f>
        <v/>
      </c>
      <c r="BF56" s="161" t="str">
        <f>IF($C56=$C$60,IF(LEN($B56)&gt;0,IF('Koreksi (p)'!AM55&gt;0,'Koreksi (p)'!AM55,0),""),"")</f>
        <v/>
      </c>
      <c r="BG56" s="160" t="str">
        <f>IF($C56=$C$61,IF(LEN($B56)&gt;0,IF('Koreksi (p)'!AM55&gt;0,'Koreksi (p)'!AM55,0),""),"")</f>
        <v/>
      </c>
      <c r="BH56" s="161" t="str">
        <f>IF($C56=$C$60,IF(LEN($B56)&gt;0,IF('Koreksi (p)'!AN55&gt;0,'Koreksi (p)'!AN55,0),""),"")</f>
        <v/>
      </c>
      <c r="BI56" s="160" t="str">
        <f>IF($C56=$C$61,IF(LEN($B56)&gt;0,IF('Koreksi (p)'!AN55&gt;0,'Koreksi (p)'!AN55,0),""),"")</f>
        <v/>
      </c>
      <c r="BJ56" s="161" t="str">
        <f>IF($C56=$C$60,IF(LEN($B56)&gt;0,IF('Koreksi (p)'!AO55&gt;0,'Koreksi (p)'!AO55,0),""),"")</f>
        <v/>
      </c>
      <c r="BK56" s="160" t="str">
        <f>IF($C56=$C$61,IF(LEN($B56)&gt;0,IF('Koreksi (p)'!AO55&gt;0,'Koreksi (p)'!AO55,0),""),"")</f>
        <v/>
      </c>
      <c r="BL56" s="161" t="str">
        <f>IF($C56=$C$60,IF(LEN($B56)&gt;0,IF('Koreksi (p)'!AP55&gt;0,'Koreksi (p)'!AP55,0),""),"")</f>
        <v/>
      </c>
      <c r="BM56" s="160" t="str">
        <f>IF($C56=$C$61,IF(LEN($B56)&gt;0,IF('Koreksi (p)'!AP55&gt;0,'Koreksi (p)'!AP55,0),""),"")</f>
        <v/>
      </c>
      <c r="BN56" s="161" t="str">
        <f>IF($C56=$C$60,IF(LEN($B56)&gt;0,IF('Koreksi (p)'!AQ55&gt;0,'Koreksi (p)'!AQ55,0),""),"")</f>
        <v/>
      </c>
      <c r="BO56" s="160" t="str">
        <f>IF($C56=$C$61,IF(LEN($B56)&gt;0,IF('Koreksi (p)'!AQ55&gt;0,'Koreksi (p)'!AQ55,0),""),"")</f>
        <v/>
      </c>
      <c r="BP56" s="161" t="str">
        <f>IF($C56=$C$60,IF(LEN($B56)&gt;0,IF('Koreksi (p)'!AR55&gt;0,'Koreksi (p)'!AR55,0),""),"")</f>
        <v/>
      </c>
      <c r="BQ56" s="160" t="str">
        <f>IF($C56=$C$61,IF(LEN($B56)&gt;0,IF('Koreksi (p)'!AR55&gt;0,'Koreksi (p)'!AR55,0),""),"")</f>
        <v/>
      </c>
      <c r="BR56" s="161" t="str">
        <f>IF($C56=$C$60,IF(LEN($B56)&gt;0,IF('Koreksi (p)'!AS55&gt;0,'Koreksi (p)'!AS55,0),""),"")</f>
        <v/>
      </c>
      <c r="BS56" s="160" t="str">
        <f>IF($C56=$C$61,IF(LEN($B56)&gt;0,IF('Koreksi (p)'!AS55&gt;0,'Koreksi (p)'!AS55,0),""),"")</f>
        <v/>
      </c>
      <c r="BT56" s="161" t="str">
        <f>IF($C56=$C$60,IF(LEN($B56)&gt;0,IF('Koreksi (p)'!AT55&gt;0,'Koreksi (p)'!AT55,0),""),"")</f>
        <v/>
      </c>
      <c r="BU56" s="160" t="str">
        <f>IF($C56=$C$61,IF(LEN($B56)&gt;0,IF('Koreksi (p)'!AT55&gt;0,'Koreksi (p)'!AT55,0),""),"")</f>
        <v/>
      </c>
      <c r="BV56" s="161" t="str">
        <f>IF($C56=$C$60,IF(LEN($B56)&gt;0,IF('Koreksi (p)'!AU55&gt;0,'Koreksi (p)'!AU55,0),""),"")</f>
        <v/>
      </c>
      <c r="BW56" s="160" t="str">
        <f>IF($C56=$C$61,IF(LEN($B56)&gt;0,IF('Koreksi (p)'!AU55&gt;0,'Koreksi (p)'!AU55,0),""),"")</f>
        <v/>
      </c>
      <c r="BX56" s="161" t="str">
        <f>IF($C56=$C$60,IF(LEN($B56)&gt;0,IF('Koreksi (p)'!AV55&gt;0,'Koreksi (p)'!AV55,0),""),"")</f>
        <v/>
      </c>
      <c r="BY56" s="160" t="str">
        <f>IF($C56=$C$61,IF(LEN($B56)&gt;0,IF('Koreksi (p)'!AV55&gt;0,'Koreksi (p)'!AV55,0),""),"")</f>
        <v/>
      </c>
      <c r="BZ56" s="161" t="str">
        <f>IF($C56=$C$60,IF(LEN($B56)&gt;0,IF('Koreksi (p)'!AW55&gt;0,'Koreksi (p)'!AW55,0),""),"")</f>
        <v/>
      </c>
      <c r="CA56" s="160" t="str">
        <f>IF($C56=$C$61,IF(LEN($B56)&gt;0,IF('Koreksi (p)'!AW55&gt;0,'Koreksi (p)'!AW55,0),""),"")</f>
        <v/>
      </c>
      <c r="CB56" s="161" t="str">
        <f>IF($C56=$C$60,IF(LEN($B56)&gt;0,IF('Koreksi (p)'!AX55&gt;0,'Koreksi (p)'!AX55,0),""),"")</f>
        <v/>
      </c>
      <c r="CC56" s="160" t="str">
        <f>IF($C56=$C$61,IF(LEN($B56)&gt;0,IF('Koreksi (p)'!AX55&gt;0,'Koreksi (p)'!AX55,0),""),"")</f>
        <v/>
      </c>
      <c r="CD56" s="161" t="str">
        <f>IF($C56=$C$60,IF(LEN($B56)&gt;0,IF('Koreksi (p)'!AY55&gt;0,'Koreksi (p)'!AY55,0),""),"")</f>
        <v/>
      </c>
      <c r="CE56" s="160" t="str">
        <f>IF($C56=$C$61,IF(LEN($B56)&gt;0,IF('Koreksi (p)'!AY55&gt;0,'Koreksi (p)'!AY55,0),""),"")</f>
        <v/>
      </c>
      <c r="CF56" s="90" t="str">
        <f>IF(LEN(C56)&gt;0,'Koreksi (p)'!AZ55,"")</f>
        <v/>
      </c>
      <c r="CG56" s="7" t="str">
        <f>'Koreksi (p)'!BA55</f>
        <v/>
      </c>
      <c r="CH56" s="7" t="str">
        <f t="shared" si="0"/>
        <v/>
      </c>
      <c r="CI56" s="4" t="str">
        <f t="shared" si="1"/>
        <v/>
      </c>
      <c r="CJ56" s="98" t="str">
        <f t="shared" si="2"/>
        <v/>
      </c>
    </row>
    <row r="57" spans="1:88" ht="11.25" customHeight="1">
      <c r="A57" s="97">
        <v>44</v>
      </c>
      <c r="B57" s="129">
        <f>IF('Koreksi (p)'!B56&lt;&gt;"",'Koreksi (p)'!B56,"")</f>
        <v>0</v>
      </c>
      <c r="C57" s="105" t="str">
        <f>IF(LEN('Koreksi (p)'!C56)&gt;0,'Koreksi (p)'!C56,"")</f>
        <v/>
      </c>
      <c r="D57" s="134" t="str">
        <f>IF($C57=$C$60,IF(LEN($B57)&gt;0,IF('Koreksi (p)'!L56&gt;0,'Koreksi (p)'!L56,0),""),"")</f>
        <v/>
      </c>
      <c r="E57" s="131" t="str">
        <f>IF($C57=$C$61,IF(LEN($B57)&gt;0,IF('Koreksi (p)'!L56&gt;0,'Koreksi (p)'!L56,0),""),"")</f>
        <v/>
      </c>
      <c r="F57" s="134" t="str">
        <f>IF($C57=$C$60,IF(LEN($B57)&gt;0,IF('Koreksi (p)'!M56&gt;0,'Koreksi (p)'!M56,0),""),"")</f>
        <v/>
      </c>
      <c r="G57" s="131" t="str">
        <f>IF($C57=$C$61,IF(LEN($B57)&gt;0,IF('Koreksi (p)'!M56&gt;0,'Koreksi (p)'!M56,0),""),"")</f>
        <v/>
      </c>
      <c r="H57" s="134" t="str">
        <f>IF($C57=$C$60,IF(LEN($B57)&gt;0,IF('Koreksi (p)'!N56
&gt;0,'Koreksi (p)'!N56,0),""),"")</f>
        <v/>
      </c>
      <c r="I57" s="131" t="str">
        <f>IF($C57=$C$61,IF(LEN($B57)&gt;0,IF('Koreksi (p)'!N56
&gt;0,'Koreksi (p)'!N56,0),""),"")</f>
        <v/>
      </c>
      <c r="J57" s="134" t="str">
        <f>IF($C57=$C$60,IF(LEN($B57)&gt;0,IF('Koreksi (p)'!O56&gt;0,'Koreksi (p)'!O56,0),""),"")</f>
        <v/>
      </c>
      <c r="K57" s="160" t="str">
        <f>IF($C57=$C$61,IF(LEN($B57)&gt;0,IF('Koreksi (p)'!O56&gt;0,'Koreksi (p)'!O56,0),""),"")</f>
        <v/>
      </c>
      <c r="L57" s="161" t="str">
        <f>IF($C57=$C$60,IF(LEN($B57)&gt;0,IF('Koreksi (p)'!P56&gt;0,'Koreksi (p)'!P56,0),""),"")</f>
        <v/>
      </c>
      <c r="M57" s="160" t="str">
        <f>IF($C57=$C$61,IF(LEN($B57)&gt;0,IF('Koreksi (p)'!P56&gt;0,'Koreksi (p)'!P56,0),""),"")</f>
        <v/>
      </c>
      <c r="N57" s="161" t="str">
        <f>IF($C57=$C$60,IF(LEN($B57)&gt;0,IF('Koreksi (p)'!Q56&gt;0,'Koreksi (p)'!Q56,0),""),"")</f>
        <v/>
      </c>
      <c r="O57" s="160" t="str">
        <f>IF($C57=$C$61,IF(LEN($B57)&gt;0,IF('Koreksi (p)'!Q56&gt;0,'Koreksi (p)'!Q56,0),""),"")</f>
        <v/>
      </c>
      <c r="P57" s="161" t="str">
        <f>IF($C57=$C$60,IF(LEN($B57)&gt;0,IF('Koreksi (p)'!R56&gt;0,'Koreksi (p)'!R56,0),""),"")</f>
        <v/>
      </c>
      <c r="Q57" s="160" t="str">
        <f>IF($C57=$C$61,IF(LEN($B57)&gt;0,IF('Koreksi (p)'!R56&gt;0,'Koreksi (p)'!R56,0),""),"")</f>
        <v/>
      </c>
      <c r="R57" s="161" t="str">
        <f>IF($C57=$C$60,IF(LEN($B57)&gt;0,IF('Koreksi (p)'!S56&gt;0,'Koreksi (p)'!S56,0),""),"")</f>
        <v/>
      </c>
      <c r="S57" s="160" t="str">
        <f>IF($C57=$C$61,IF(LEN($B57)&gt;0,IF('Koreksi (p)'!S56&gt;0,'Koreksi (p)'!S56,0),""),"")</f>
        <v/>
      </c>
      <c r="T57" s="161" t="str">
        <f>IF($C57=$C$60,IF(LEN($B57)&gt;0,IF('Koreksi (p)'!T56&gt;0,'Koreksi (p)'!T56,0),""),"")</f>
        <v/>
      </c>
      <c r="U57" s="160" t="str">
        <f>IF($C57=$C$61,IF(LEN($B57)&gt;0,IF('Koreksi (p)'!T56&gt;0,'Koreksi (p)'!T56,0),""),"")</f>
        <v/>
      </c>
      <c r="V57" s="161" t="str">
        <f>IF($C57=$C$60,IF(LEN($B57)&gt;0,IF('Koreksi (p)'!U56&gt;0,'Koreksi (p)'!U56,0),""),"")</f>
        <v/>
      </c>
      <c r="W57" s="160" t="str">
        <f>IF($C57=$C$61,IF(LEN($B57)&gt;0,IF('Koreksi (p)'!U56&gt;0,'Koreksi (p)'!U56,0),""),"")</f>
        <v/>
      </c>
      <c r="X57" s="161" t="str">
        <f>IF($C57=$C$60,IF(LEN($B57)&gt;0,IF('Koreksi (p)'!V56&gt;0,'Koreksi (p)'!V56,0),""),"")</f>
        <v/>
      </c>
      <c r="Y57" s="160" t="str">
        <f>IF($C57=$C$61,IF(LEN($B57)&gt;0,IF('Koreksi (p)'!V56&gt;0,'Koreksi (p)'!V56,0),""),"")</f>
        <v/>
      </c>
      <c r="Z57" s="161" t="str">
        <f>IF($C57=$C$60,IF(LEN($B57)&gt;0,IF('Koreksi (p)'!W56&gt;0,'Koreksi (p)'!W56,0),""),"")</f>
        <v/>
      </c>
      <c r="AA57" s="160" t="str">
        <f>IF($C57=$C$61,IF(LEN($B57)&gt;0,IF('Koreksi (p)'!W56&gt;0,'Koreksi (p)'!W56,0),""),"")</f>
        <v/>
      </c>
      <c r="AB57" s="161" t="str">
        <f>IF($C57=$C$60,IF(LEN($B57)&gt;0,IF('Koreksi (p)'!X56&gt;0,'Koreksi (p)'!X56,0),""),"")</f>
        <v/>
      </c>
      <c r="AC57" s="160" t="str">
        <f>IF($C57=$C$61,IF(LEN($B57)&gt;0,IF('Koreksi (p)'!X56&gt;0,'Koreksi (p)'!X56,0),""),"")</f>
        <v/>
      </c>
      <c r="AD57" s="161" t="str">
        <f>IF($C57=$C$60,IF(LEN($B57)&gt;0,IF('Koreksi (p)'!Y56&gt;0,'Koreksi (p)'!Y56,0),""),"")</f>
        <v/>
      </c>
      <c r="AE57" s="160" t="str">
        <f>IF($C57=$C$61,IF(LEN($B57)&gt;0,IF('Koreksi (p)'!Y56&gt;0,'Koreksi (p)'!Y56,0),""),"")</f>
        <v/>
      </c>
      <c r="AF57" s="161" t="str">
        <f>IF($C57=$C$60,IF(LEN($B57)&gt;0,IF('Koreksi (p)'!Z56&gt;0,'Koreksi (p)'!Z56,0),""),"")</f>
        <v/>
      </c>
      <c r="AG57" s="160" t="str">
        <f>IF($C57=$C$61,IF(LEN($B57)&gt;0,IF('Koreksi (p)'!Z56&gt;0,'Koreksi (p)'!Z56,0),""),"")</f>
        <v/>
      </c>
      <c r="AH57" s="161" t="str">
        <f>IF($C57=$C$60,IF(LEN($B57)&gt;0,IF('Koreksi (p)'!AA56&gt;0,'Koreksi (p)'!AA56,0),""),"")</f>
        <v/>
      </c>
      <c r="AI57" s="160" t="str">
        <f>IF($C57=$C$61,IF(LEN($B57)&gt;0,IF('Koreksi (p)'!AA56&gt;0,'Koreksi (p)'!AA56,0),""),"")</f>
        <v/>
      </c>
      <c r="AJ57" s="161" t="str">
        <f>IF($C57=$C$60,IF(LEN($B57)&gt;0,IF('Koreksi (p)'!AB56&gt;0,'Koreksi (p)'!AB56,0),""),"")</f>
        <v/>
      </c>
      <c r="AK57" s="160" t="str">
        <f>IF($C57=$C$61,IF(LEN($B57)&gt;0,IF('Koreksi (p)'!AB56&gt;0,'Koreksi (p)'!AB56,0),""),"")</f>
        <v/>
      </c>
      <c r="AL57" s="161" t="str">
        <f>IF($C57=$C$60,IF(LEN($B57)&gt;0,IF('Koreksi (p)'!AC56&gt;0,'Koreksi (p)'!AC56,0),""),"")</f>
        <v/>
      </c>
      <c r="AM57" s="160" t="str">
        <f>IF($C57=$C$61,IF(LEN($B57)&gt;0,IF('Koreksi (p)'!AC56&gt;0,'Koreksi (p)'!AC56,0),""),"")</f>
        <v/>
      </c>
      <c r="AN57" s="161" t="str">
        <f>IF($C57=$C$60,IF(LEN($B57)&gt;0,IF('Koreksi (p)'!AD56&gt;0,'Koreksi (p)'!AD56,0),""),"")</f>
        <v/>
      </c>
      <c r="AO57" s="160" t="str">
        <f>IF($C57=$C$61,IF(LEN($B57)&gt;0,IF('Koreksi (p)'!AD56&gt;0,'Koreksi (p)'!AD56,0),""),"")</f>
        <v/>
      </c>
      <c r="AP57" s="161" t="str">
        <f>IF($C57=$C$60,IF(LEN($B57)&gt;0,IF('Koreksi (p)'!AE56&gt;0,'Koreksi (p)'!AE56,0),""),"")</f>
        <v/>
      </c>
      <c r="AQ57" s="160" t="str">
        <f>IF($C57=$C$61,IF(LEN($B57)&gt;0,IF('Koreksi (p)'!AE56&gt;0,'Koreksi (p)'!AE56,0),""),"")</f>
        <v/>
      </c>
      <c r="AR57" s="161" t="str">
        <f>IF($C57=$C$60,IF(LEN($B57)&gt;0,IF('Koreksi (p)'!AF56&gt;0,'Koreksi (p)'!AF56,0),""),"")</f>
        <v/>
      </c>
      <c r="AS57" s="160" t="str">
        <f>IF($C57=$C$61,IF(LEN($B57)&gt;0,IF('Koreksi (p)'!AF56&gt;0,'Koreksi (p)'!AF56,0),""),"")</f>
        <v/>
      </c>
      <c r="AT57" s="161" t="str">
        <f>IF($C57=$C$60,IF(LEN($B57)&gt;0,IF('Koreksi (p)'!AG56&gt;0,'Koreksi (p)'!AG56,0),""),"")</f>
        <v/>
      </c>
      <c r="AU57" s="160" t="str">
        <f>IF($C57=$C$61,IF(LEN($B57)&gt;0,IF('Koreksi (p)'!AG56&gt;0,'Koreksi (p)'!AG56,0),""),"")</f>
        <v/>
      </c>
      <c r="AV57" s="161" t="str">
        <f>IF($C57=$C$60,IF(LEN($B57)&gt;0,IF('Koreksi (p)'!AH56&gt;0,'Koreksi (p)'!AH56,0),""),"")</f>
        <v/>
      </c>
      <c r="AW57" s="160" t="str">
        <f>IF($C57=$C$61,IF(LEN($B57)&gt;0,IF('Koreksi (p)'!AH56&gt;0,'Koreksi (p)'!AH56,0),""),"")</f>
        <v/>
      </c>
      <c r="AX57" s="161" t="str">
        <f>IF($C57=$C$60,IF(LEN($B57)&gt;0,IF('Koreksi (p)'!AI56&gt;0,'Koreksi (p)'!AI56,0),""),"")</f>
        <v/>
      </c>
      <c r="AY57" s="160" t="str">
        <f>IF($C57=$C$61,IF(LEN($B57)&gt;0,IF('Koreksi (p)'!AI56&gt;0,'Koreksi (p)'!AI56,0),""),"")</f>
        <v/>
      </c>
      <c r="AZ57" s="161" t="str">
        <f>IF($C57=$C$60,IF(LEN($B57)&gt;0,IF('Koreksi (p)'!AJ56&gt;0,'Koreksi (p)'!AJ56,0),""),"")</f>
        <v/>
      </c>
      <c r="BA57" s="160" t="str">
        <f>IF($C57=$C$61,IF(LEN($B57)&gt;0,IF('Koreksi (p)'!AJ56&gt;0,'Koreksi (p)'!AJ56,0),""),"")</f>
        <v/>
      </c>
      <c r="BB57" s="161" t="str">
        <f>IF($C57=$C$60,IF(LEN($B57)&gt;0,IF('Koreksi (p)'!AK56&gt;0,'Koreksi (p)'!AK56,0),""),"")</f>
        <v/>
      </c>
      <c r="BC57" s="160" t="str">
        <f>IF($C57=$C$61,IF(LEN($B57)&gt;0,IF('Koreksi (p)'!AK56&gt;0,'Koreksi (p)'!AK56,0),""),"")</f>
        <v/>
      </c>
      <c r="BD57" s="161" t="str">
        <f>IF($C57=$C$60,IF(LEN($B57)&gt;0,IF('Koreksi (p)'!AL56&gt;0,'Koreksi (p)'!AL56,0),""),"")</f>
        <v/>
      </c>
      <c r="BE57" s="160" t="str">
        <f>IF($C57=$C$61,IF(LEN($B57)&gt;0,IF('Koreksi (p)'!AL56&gt;0,'Koreksi (p)'!AL56,0),""),"")</f>
        <v/>
      </c>
      <c r="BF57" s="161" t="str">
        <f>IF($C57=$C$60,IF(LEN($B57)&gt;0,IF('Koreksi (p)'!AM56&gt;0,'Koreksi (p)'!AM56,0),""),"")</f>
        <v/>
      </c>
      <c r="BG57" s="160" t="str">
        <f>IF($C57=$C$61,IF(LEN($B57)&gt;0,IF('Koreksi (p)'!AM56&gt;0,'Koreksi (p)'!AM56,0),""),"")</f>
        <v/>
      </c>
      <c r="BH57" s="161" t="str">
        <f>IF($C57=$C$60,IF(LEN($B57)&gt;0,IF('Koreksi (p)'!AN56&gt;0,'Koreksi (p)'!AN56,0),""),"")</f>
        <v/>
      </c>
      <c r="BI57" s="160" t="str">
        <f>IF($C57=$C$61,IF(LEN($B57)&gt;0,IF('Koreksi (p)'!AN56&gt;0,'Koreksi (p)'!AN56,0),""),"")</f>
        <v/>
      </c>
      <c r="BJ57" s="161" t="str">
        <f>IF($C57=$C$60,IF(LEN($B57)&gt;0,IF('Koreksi (p)'!AO56&gt;0,'Koreksi (p)'!AO56,0),""),"")</f>
        <v/>
      </c>
      <c r="BK57" s="160" t="str">
        <f>IF($C57=$C$61,IF(LEN($B57)&gt;0,IF('Koreksi (p)'!AO56&gt;0,'Koreksi (p)'!AO56,0),""),"")</f>
        <v/>
      </c>
      <c r="BL57" s="161" t="str">
        <f>IF($C57=$C$60,IF(LEN($B57)&gt;0,IF('Koreksi (p)'!AP56&gt;0,'Koreksi (p)'!AP56,0),""),"")</f>
        <v/>
      </c>
      <c r="BM57" s="160" t="str">
        <f>IF($C57=$C$61,IF(LEN($B57)&gt;0,IF('Koreksi (p)'!AP56&gt;0,'Koreksi (p)'!AP56,0),""),"")</f>
        <v/>
      </c>
      <c r="BN57" s="161" t="str">
        <f>IF($C57=$C$60,IF(LEN($B57)&gt;0,IF('Koreksi (p)'!AQ56&gt;0,'Koreksi (p)'!AQ56,0),""),"")</f>
        <v/>
      </c>
      <c r="BO57" s="160" t="str">
        <f>IF($C57=$C$61,IF(LEN($B57)&gt;0,IF('Koreksi (p)'!AQ56&gt;0,'Koreksi (p)'!AQ56,0),""),"")</f>
        <v/>
      </c>
      <c r="BP57" s="161" t="str">
        <f>IF($C57=$C$60,IF(LEN($B57)&gt;0,IF('Koreksi (p)'!AR56&gt;0,'Koreksi (p)'!AR56,0),""),"")</f>
        <v/>
      </c>
      <c r="BQ57" s="160" t="str">
        <f>IF($C57=$C$61,IF(LEN($B57)&gt;0,IF('Koreksi (p)'!AR56&gt;0,'Koreksi (p)'!AR56,0),""),"")</f>
        <v/>
      </c>
      <c r="BR57" s="161" t="str">
        <f>IF($C57=$C$60,IF(LEN($B57)&gt;0,IF('Koreksi (p)'!AS56&gt;0,'Koreksi (p)'!AS56,0),""),"")</f>
        <v/>
      </c>
      <c r="BS57" s="160" t="str">
        <f>IF($C57=$C$61,IF(LEN($B57)&gt;0,IF('Koreksi (p)'!AS56&gt;0,'Koreksi (p)'!AS56,0),""),"")</f>
        <v/>
      </c>
      <c r="BT57" s="161" t="str">
        <f>IF($C57=$C$60,IF(LEN($B57)&gt;0,IF('Koreksi (p)'!AT56&gt;0,'Koreksi (p)'!AT56,0),""),"")</f>
        <v/>
      </c>
      <c r="BU57" s="160" t="str">
        <f>IF($C57=$C$61,IF(LEN($B57)&gt;0,IF('Koreksi (p)'!AT56&gt;0,'Koreksi (p)'!AT56,0),""),"")</f>
        <v/>
      </c>
      <c r="BV57" s="161" t="str">
        <f>IF($C57=$C$60,IF(LEN($B57)&gt;0,IF('Koreksi (p)'!AU56&gt;0,'Koreksi (p)'!AU56,0),""),"")</f>
        <v/>
      </c>
      <c r="BW57" s="160" t="str">
        <f>IF($C57=$C$61,IF(LEN($B57)&gt;0,IF('Koreksi (p)'!AU56&gt;0,'Koreksi (p)'!AU56,0),""),"")</f>
        <v/>
      </c>
      <c r="BX57" s="161" t="str">
        <f>IF($C57=$C$60,IF(LEN($B57)&gt;0,IF('Koreksi (p)'!AV56&gt;0,'Koreksi (p)'!AV56,0),""),"")</f>
        <v/>
      </c>
      <c r="BY57" s="160" t="str">
        <f>IF($C57=$C$61,IF(LEN($B57)&gt;0,IF('Koreksi (p)'!AV56&gt;0,'Koreksi (p)'!AV56,0),""),"")</f>
        <v/>
      </c>
      <c r="BZ57" s="161" t="str">
        <f>IF($C57=$C$60,IF(LEN($B57)&gt;0,IF('Koreksi (p)'!AW56&gt;0,'Koreksi (p)'!AW56,0),""),"")</f>
        <v/>
      </c>
      <c r="CA57" s="160" t="str">
        <f>IF($C57=$C$61,IF(LEN($B57)&gt;0,IF('Koreksi (p)'!AW56&gt;0,'Koreksi (p)'!AW56,0),""),"")</f>
        <v/>
      </c>
      <c r="CB57" s="161" t="str">
        <f>IF($C57=$C$60,IF(LEN($B57)&gt;0,IF('Koreksi (p)'!AX56&gt;0,'Koreksi (p)'!AX56,0),""),"")</f>
        <v/>
      </c>
      <c r="CC57" s="160" t="str">
        <f>IF($C57=$C$61,IF(LEN($B57)&gt;0,IF('Koreksi (p)'!AX56&gt;0,'Koreksi (p)'!AX56,0),""),"")</f>
        <v/>
      </c>
      <c r="CD57" s="161" t="str">
        <f>IF($C57=$C$60,IF(LEN($B57)&gt;0,IF('Koreksi (p)'!AY56&gt;0,'Koreksi (p)'!AY56,0),""),"")</f>
        <v/>
      </c>
      <c r="CE57" s="160" t="str">
        <f>IF($C57=$C$61,IF(LEN($B57)&gt;0,IF('Koreksi (p)'!AY56&gt;0,'Koreksi (p)'!AY56,0),""),"")</f>
        <v/>
      </c>
      <c r="CF57" s="90" t="str">
        <f>IF(LEN(C57)&gt;0,'Koreksi (p)'!AZ56,"")</f>
        <v/>
      </c>
      <c r="CG57" s="7" t="str">
        <f>'Koreksi (p)'!BA56</f>
        <v/>
      </c>
      <c r="CH57" s="7" t="str">
        <f t="shared" si="0"/>
        <v/>
      </c>
      <c r="CI57" s="4" t="str">
        <f t="shared" si="1"/>
        <v/>
      </c>
      <c r="CJ57" s="98" t="str">
        <f t="shared" si="2"/>
        <v/>
      </c>
    </row>
    <row r="58" spans="1:88" ht="11.25" customHeight="1" thickBot="1">
      <c r="A58" s="99">
        <v>45</v>
      </c>
      <c r="B58" s="130">
        <f>IF('Koreksi (p)'!B57&lt;&gt;"",'Koreksi (p)'!B57,"")</f>
        <v>0</v>
      </c>
      <c r="C58" s="106" t="str">
        <f>IF(LEN('Koreksi (p)'!C57)&gt;0,'Koreksi (p)'!C57,"")</f>
        <v/>
      </c>
      <c r="D58" s="135" t="str">
        <f>IF($C58=$C$60,IF(LEN($B58)&gt;0,IF('Koreksi (p)'!L57&gt;0,'Koreksi (p)'!L57,0),""),"")</f>
        <v/>
      </c>
      <c r="E58" s="132" t="str">
        <f>IF($C58=$C$61,IF(LEN($B58)&gt;0,IF('Koreksi (p)'!L57&gt;0,'Koreksi (p)'!L57,0),""),"")</f>
        <v/>
      </c>
      <c r="F58" s="135" t="str">
        <f>IF($C58=$C$60,IF(LEN($B58)&gt;0,IF('Koreksi (p)'!M57&gt;0,'Koreksi (p)'!M57,0),""),"")</f>
        <v/>
      </c>
      <c r="G58" s="132" t="str">
        <f>IF($C58=$C$61,IF(LEN($B58)&gt;0,IF('Koreksi (p)'!M57&gt;0,'Koreksi (p)'!M57,0),""),"")</f>
        <v/>
      </c>
      <c r="H58" s="135" t="str">
        <f>IF($C58=$C$60,IF(LEN($B58)&gt;0,IF('Koreksi (p)'!N57
&gt;0,'Koreksi (p)'!N57,0),""),"")</f>
        <v/>
      </c>
      <c r="I58" s="132" t="str">
        <f>IF($C58=$C$61,IF(LEN($B58)&gt;0,IF('Koreksi (p)'!N57
&gt;0,'Koreksi (p)'!N57,0),""),"")</f>
        <v/>
      </c>
      <c r="J58" s="135" t="str">
        <f>IF($C58=$C$60,IF(LEN($B58)&gt;0,IF('Koreksi (p)'!O57&gt;0,'Koreksi (p)'!O57,0),""),"")</f>
        <v/>
      </c>
      <c r="K58" s="162" t="str">
        <f>IF($C58=$C$61,IF(LEN($B58)&gt;0,IF('Koreksi (p)'!O57&gt;0,'Koreksi (p)'!O57,0),""),"")</f>
        <v/>
      </c>
      <c r="L58" s="163" t="str">
        <f>IF($C58=$C$60,IF(LEN($B58)&gt;0,IF('Koreksi (p)'!P57&gt;0,'Koreksi (p)'!P57,0),""),"")</f>
        <v/>
      </c>
      <c r="M58" s="162" t="str">
        <f>IF($C58=$C$61,IF(LEN($B58)&gt;0,IF('Koreksi (p)'!P57&gt;0,'Koreksi (p)'!P57,0),""),"")</f>
        <v/>
      </c>
      <c r="N58" s="163" t="str">
        <f>IF($C58=$C$60,IF(LEN($B58)&gt;0,IF('Koreksi (p)'!Q57&gt;0,'Koreksi (p)'!Q57,0),""),"")</f>
        <v/>
      </c>
      <c r="O58" s="162" t="str">
        <f>IF($C58=$C$61,IF(LEN($B58)&gt;0,IF('Koreksi (p)'!Q57&gt;0,'Koreksi (p)'!Q57,0),""),"")</f>
        <v/>
      </c>
      <c r="P58" s="163" t="str">
        <f>IF($C58=$C$60,IF(LEN($B58)&gt;0,IF('Koreksi (p)'!R57&gt;0,'Koreksi (p)'!R57,0),""),"")</f>
        <v/>
      </c>
      <c r="Q58" s="162" t="str">
        <f>IF($C58=$C$61,IF(LEN($B58)&gt;0,IF('Koreksi (p)'!R57&gt;0,'Koreksi (p)'!R57,0),""),"")</f>
        <v/>
      </c>
      <c r="R58" s="163" t="str">
        <f>IF($C58=$C$60,IF(LEN($B58)&gt;0,IF('Koreksi (p)'!S57&gt;0,'Koreksi (p)'!S57,0),""),"")</f>
        <v/>
      </c>
      <c r="S58" s="162" t="str">
        <f>IF($C58=$C$61,IF(LEN($B58)&gt;0,IF('Koreksi (p)'!S57&gt;0,'Koreksi (p)'!S57,0),""),"")</f>
        <v/>
      </c>
      <c r="T58" s="163" t="str">
        <f>IF($C58=$C$60,IF(LEN($B58)&gt;0,IF('Koreksi (p)'!T57&gt;0,'Koreksi (p)'!T57,0),""),"")</f>
        <v/>
      </c>
      <c r="U58" s="162" t="str">
        <f>IF($C58=$C$61,IF(LEN($B58)&gt;0,IF('Koreksi (p)'!T57&gt;0,'Koreksi (p)'!T57,0),""),"")</f>
        <v/>
      </c>
      <c r="V58" s="163" t="str">
        <f>IF($C58=$C$60,IF(LEN($B58)&gt;0,IF('Koreksi (p)'!U57&gt;0,'Koreksi (p)'!U57,0),""),"")</f>
        <v/>
      </c>
      <c r="W58" s="162" t="str">
        <f>IF($C58=$C$61,IF(LEN($B58)&gt;0,IF('Koreksi (p)'!U57&gt;0,'Koreksi (p)'!U57,0),""),"")</f>
        <v/>
      </c>
      <c r="X58" s="163" t="str">
        <f>IF($C58=$C$60,IF(LEN($B58)&gt;0,IF('Koreksi (p)'!V57&gt;0,'Koreksi (p)'!V57,0),""),"")</f>
        <v/>
      </c>
      <c r="Y58" s="162" t="str">
        <f>IF($C58=$C$61,IF(LEN($B58)&gt;0,IF('Koreksi (p)'!V57&gt;0,'Koreksi (p)'!V57,0),""),"")</f>
        <v/>
      </c>
      <c r="Z58" s="163" t="str">
        <f>IF($C58=$C$60,IF(LEN($B58)&gt;0,IF('Koreksi (p)'!W57&gt;0,'Koreksi (p)'!W57,0),""),"")</f>
        <v/>
      </c>
      <c r="AA58" s="162" t="str">
        <f>IF($C58=$C$61,IF(LEN($B58)&gt;0,IF('Koreksi (p)'!W57&gt;0,'Koreksi (p)'!W57,0),""),"")</f>
        <v/>
      </c>
      <c r="AB58" s="163" t="str">
        <f>IF($C58=$C$60,IF(LEN($B58)&gt;0,IF('Koreksi (p)'!X57&gt;0,'Koreksi (p)'!X57,0),""),"")</f>
        <v/>
      </c>
      <c r="AC58" s="162" t="str">
        <f>IF($C58=$C$61,IF(LEN($B58)&gt;0,IF('Koreksi (p)'!X57&gt;0,'Koreksi (p)'!X57,0),""),"")</f>
        <v/>
      </c>
      <c r="AD58" s="163" t="str">
        <f>IF($C58=$C$60,IF(LEN($B58)&gt;0,IF('Koreksi (p)'!Y57&gt;0,'Koreksi (p)'!Y57,0),""),"")</f>
        <v/>
      </c>
      <c r="AE58" s="162" t="str">
        <f>IF($C58=$C$61,IF(LEN($B58)&gt;0,IF('Koreksi (p)'!Y57&gt;0,'Koreksi (p)'!Y57,0),""),"")</f>
        <v/>
      </c>
      <c r="AF58" s="163" t="str">
        <f>IF($C58=$C$60,IF(LEN($B58)&gt;0,IF('Koreksi (p)'!Z57&gt;0,'Koreksi (p)'!Z57,0),""),"")</f>
        <v/>
      </c>
      <c r="AG58" s="162" t="str">
        <f>IF($C58=$C$61,IF(LEN($B58)&gt;0,IF('Koreksi (p)'!Z57&gt;0,'Koreksi (p)'!Z57,0),""),"")</f>
        <v/>
      </c>
      <c r="AH58" s="163" t="str">
        <f>IF($C58=$C$60,IF(LEN($B58)&gt;0,IF('Koreksi (p)'!AA57&gt;0,'Koreksi (p)'!AA57,0),""),"")</f>
        <v/>
      </c>
      <c r="AI58" s="162" t="str">
        <f>IF($C58=$C$61,IF(LEN($B58)&gt;0,IF('Koreksi (p)'!AA57&gt;0,'Koreksi (p)'!AA57,0),""),"")</f>
        <v/>
      </c>
      <c r="AJ58" s="163" t="str">
        <f>IF($C58=$C$60,IF(LEN($B58)&gt;0,IF('Koreksi (p)'!AB57&gt;0,'Koreksi (p)'!AB57,0),""),"")</f>
        <v/>
      </c>
      <c r="AK58" s="162" t="str">
        <f>IF($C58=$C$61,IF(LEN($B58)&gt;0,IF('Koreksi (p)'!AB57&gt;0,'Koreksi (p)'!AB57,0),""),"")</f>
        <v/>
      </c>
      <c r="AL58" s="163" t="str">
        <f>IF($C58=$C$60,IF(LEN($B58)&gt;0,IF('Koreksi (p)'!AC57&gt;0,'Koreksi (p)'!AC57,0),""),"")</f>
        <v/>
      </c>
      <c r="AM58" s="162" t="str">
        <f>IF($C58=$C$61,IF(LEN($B58)&gt;0,IF('Koreksi (p)'!AC57&gt;0,'Koreksi (p)'!AC57,0),""),"")</f>
        <v/>
      </c>
      <c r="AN58" s="163" t="str">
        <f>IF($C58=$C$60,IF(LEN($B58)&gt;0,IF('Koreksi (p)'!AD57&gt;0,'Koreksi (p)'!AD57,0),""),"")</f>
        <v/>
      </c>
      <c r="AO58" s="162" t="str">
        <f>IF($C58=$C$61,IF(LEN($B58)&gt;0,IF('Koreksi (p)'!AD57&gt;0,'Koreksi (p)'!AD57,0),""),"")</f>
        <v/>
      </c>
      <c r="AP58" s="163" t="str">
        <f>IF($C58=$C$60,IF(LEN($B58)&gt;0,IF('Koreksi (p)'!AE57&gt;0,'Koreksi (p)'!AE57,0),""),"")</f>
        <v/>
      </c>
      <c r="AQ58" s="162" t="str">
        <f>IF($C58=$C$61,IF(LEN($B58)&gt;0,IF('Koreksi (p)'!AE57&gt;0,'Koreksi (p)'!AE57,0),""),"")</f>
        <v/>
      </c>
      <c r="AR58" s="163" t="str">
        <f>IF($C58=$C$60,IF(LEN($B58)&gt;0,IF('Koreksi (p)'!AF57&gt;0,'Koreksi (p)'!AF57,0),""),"")</f>
        <v/>
      </c>
      <c r="AS58" s="162" t="str">
        <f>IF($C58=$C$61,IF(LEN($B58)&gt;0,IF('Koreksi (p)'!AF57&gt;0,'Koreksi (p)'!AF57,0),""),"")</f>
        <v/>
      </c>
      <c r="AT58" s="163" t="str">
        <f>IF($C58=$C$60,IF(LEN($B58)&gt;0,IF('Koreksi (p)'!AG57&gt;0,'Koreksi (p)'!AG57,0),""),"")</f>
        <v/>
      </c>
      <c r="AU58" s="162" t="str">
        <f>IF($C58=$C$61,IF(LEN($B58)&gt;0,IF('Koreksi (p)'!AG57&gt;0,'Koreksi (p)'!AG57,0),""),"")</f>
        <v/>
      </c>
      <c r="AV58" s="163" t="str">
        <f>IF($C58=$C$60,IF(LEN($B58)&gt;0,IF('Koreksi (p)'!AH57&gt;0,'Koreksi (p)'!AH57,0),""),"")</f>
        <v/>
      </c>
      <c r="AW58" s="162" t="str">
        <f>IF($C58=$C$61,IF(LEN($B58)&gt;0,IF('Koreksi (p)'!AH57&gt;0,'Koreksi (p)'!AH57,0),""),"")</f>
        <v/>
      </c>
      <c r="AX58" s="163" t="str">
        <f>IF($C58=$C$60,IF(LEN($B58)&gt;0,IF('Koreksi (p)'!AI57&gt;0,'Koreksi (p)'!AI57,0),""),"")</f>
        <v/>
      </c>
      <c r="AY58" s="162" t="str">
        <f>IF($C58=$C$61,IF(LEN($B58)&gt;0,IF('Koreksi (p)'!AI57&gt;0,'Koreksi (p)'!AI57,0),""),"")</f>
        <v/>
      </c>
      <c r="AZ58" s="163" t="str">
        <f>IF($C58=$C$60,IF(LEN($B58)&gt;0,IF('Koreksi (p)'!AJ57&gt;0,'Koreksi (p)'!AJ57,0),""),"")</f>
        <v/>
      </c>
      <c r="BA58" s="162" t="str">
        <f>IF($C58=$C$61,IF(LEN($B58)&gt;0,IF('Koreksi (p)'!AJ57&gt;0,'Koreksi (p)'!AJ57,0),""),"")</f>
        <v/>
      </c>
      <c r="BB58" s="163" t="str">
        <f>IF($C58=$C$60,IF(LEN($B58)&gt;0,IF('Koreksi (p)'!AK57&gt;0,'Koreksi (p)'!AK57,0),""),"")</f>
        <v/>
      </c>
      <c r="BC58" s="162" t="str">
        <f>IF($C58=$C$61,IF(LEN($B58)&gt;0,IF('Koreksi (p)'!AK57&gt;0,'Koreksi (p)'!AK57,0),""),"")</f>
        <v/>
      </c>
      <c r="BD58" s="163" t="str">
        <f>IF($C58=$C$60,IF(LEN($B58)&gt;0,IF('Koreksi (p)'!AL57&gt;0,'Koreksi (p)'!AL57,0),""),"")</f>
        <v/>
      </c>
      <c r="BE58" s="162" t="str">
        <f>IF($C58=$C$61,IF(LEN($B58)&gt;0,IF('Koreksi (p)'!AL57&gt;0,'Koreksi (p)'!AL57,0),""),"")</f>
        <v/>
      </c>
      <c r="BF58" s="163" t="str">
        <f>IF($C58=$C$60,IF(LEN($B58)&gt;0,IF('Koreksi (p)'!AM57&gt;0,'Koreksi (p)'!AM57,0),""),"")</f>
        <v/>
      </c>
      <c r="BG58" s="162" t="str">
        <f>IF($C58=$C$61,IF(LEN($B58)&gt;0,IF('Koreksi (p)'!AM57&gt;0,'Koreksi (p)'!AM57,0),""),"")</f>
        <v/>
      </c>
      <c r="BH58" s="163" t="str">
        <f>IF($C58=$C$60,IF(LEN($B58)&gt;0,IF('Koreksi (p)'!AN57&gt;0,'Koreksi (p)'!AN57,0),""),"")</f>
        <v/>
      </c>
      <c r="BI58" s="162" t="str">
        <f>IF($C58=$C$61,IF(LEN($B58)&gt;0,IF('Koreksi (p)'!AN57&gt;0,'Koreksi (p)'!AN57,0),""),"")</f>
        <v/>
      </c>
      <c r="BJ58" s="163" t="str">
        <f>IF($C58=$C$60,IF(LEN($B58)&gt;0,IF('Koreksi (p)'!AO57&gt;0,'Koreksi (p)'!AO57,0),""),"")</f>
        <v/>
      </c>
      <c r="BK58" s="162" t="str">
        <f>IF($C58=$C$61,IF(LEN($B58)&gt;0,IF('Koreksi (p)'!AO57&gt;0,'Koreksi (p)'!AO57,0),""),"")</f>
        <v/>
      </c>
      <c r="BL58" s="163" t="str">
        <f>IF($C58=$C$60,IF(LEN($B58)&gt;0,IF('Koreksi (p)'!AP57&gt;0,'Koreksi (p)'!AP57,0),""),"")</f>
        <v/>
      </c>
      <c r="BM58" s="162" t="str">
        <f>IF($C58=$C$61,IF(LEN($B58)&gt;0,IF('Koreksi (p)'!AP57&gt;0,'Koreksi (p)'!AP57,0),""),"")</f>
        <v/>
      </c>
      <c r="BN58" s="163" t="str">
        <f>IF($C58=$C$60,IF(LEN($B58)&gt;0,IF('Koreksi (p)'!AQ57&gt;0,'Koreksi (p)'!AQ57,0),""),"")</f>
        <v/>
      </c>
      <c r="BO58" s="162" t="str">
        <f>IF($C58=$C$61,IF(LEN($B58)&gt;0,IF('Koreksi (p)'!AQ57&gt;0,'Koreksi (p)'!AQ57,0),""),"")</f>
        <v/>
      </c>
      <c r="BP58" s="163" t="str">
        <f>IF($C58=$C$60,IF(LEN($B58)&gt;0,IF('Koreksi (p)'!AR57&gt;0,'Koreksi (p)'!AR57,0),""),"")</f>
        <v/>
      </c>
      <c r="BQ58" s="162" t="str">
        <f>IF($C58=$C$61,IF(LEN($B58)&gt;0,IF('Koreksi (p)'!AR57&gt;0,'Koreksi (p)'!AR57,0),""),"")</f>
        <v/>
      </c>
      <c r="BR58" s="163" t="str">
        <f>IF($C58=$C$60,IF(LEN($B58)&gt;0,IF('Koreksi (p)'!AS57&gt;0,'Koreksi (p)'!AS57,0),""),"")</f>
        <v/>
      </c>
      <c r="BS58" s="162" t="str">
        <f>IF($C58=$C$61,IF(LEN($B58)&gt;0,IF('Koreksi (p)'!AS57&gt;0,'Koreksi (p)'!AS57,0),""),"")</f>
        <v/>
      </c>
      <c r="BT58" s="163" t="str">
        <f>IF($C58=$C$60,IF(LEN($B58)&gt;0,IF('Koreksi (p)'!AT57&gt;0,'Koreksi (p)'!AT57,0),""),"")</f>
        <v/>
      </c>
      <c r="BU58" s="162" t="str">
        <f>IF($C58=$C$61,IF(LEN($B58)&gt;0,IF('Koreksi (p)'!AT57&gt;0,'Koreksi (p)'!AT57,0),""),"")</f>
        <v/>
      </c>
      <c r="BV58" s="163" t="str">
        <f>IF($C58=$C$60,IF(LEN($B58)&gt;0,IF('Koreksi (p)'!AU57&gt;0,'Koreksi (p)'!AU57,0),""),"")</f>
        <v/>
      </c>
      <c r="BW58" s="162" t="str">
        <f>IF($C58=$C$61,IF(LEN($B58)&gt;0,IF('Koreksi (p)'!AU57&gt;0,'Koreksi (p)'!AU57,0),""),"")</f>
        <v/>
      </c>
      <c r="BX58" s="163" t="str">
        <f>IF($C58=$C$60,IF(LEN($B58)&gt;0,IF('Koreksi (p)'!AV57&gt;0,'Koreksi (p)'!AV57,0),""),"")</f>
        <v/>
      </c>
      <c r="BY58" s="162" t="str">
        <f>IF($C58=$C$61,IF(LEN($B58)&gt;0,IF('Koreksi (p)'!AV57&gt;0,'Koreksi (p)'!AV57,0),""),"")</f>
        <v/>
      </c>
      <c r="BZ58" s="163" t="str">
        <f>IF($C58=$C$60,IF(LEN($B58)&gt;0,IF('Koreksi (p)'!AW57&gt;0,'Koreksi (p)'!AW57,0),""),"")</f>
        <v/>
      </c>
      <c r="CA58" s="162" t="str">
        <f>IF($C58=$C$61,IF(LEN($B58)&gt;0,IF('Koreksi (p)'!AW57&gt;0,'Koreksi (p)'!AW57,0),""),"")</f>
        <v/>
      </c>
      <c r="CB58" s="163" t="str">
        <f>IF($C58=$C$60,IF(LEN($B58)&gt;0,IF('Koreksi (p)'!AX57&gt;0,'Koreksi (p)'!AX57,0),""),"")</f>
        <v/>
      </c>
      <c r="CC58" s="162" t="str">
        <f>IF($C58=$C$61,IF(LEN($B58)&gt;0,IF('Koreksi (p)'!AX57&gt;0,'Koreksi (p)'!AX57,0),""),"")</f>
        <v/>
      </c>
      <c r="CD58" s="163" t="str">
        <f>IF($C58=$C$60,IF(LEN($B58)&gt;0,IF('Koreksi (p)'!AY57&gt;0,'Koreksi (p)'!AY57,0),""),"")</f>
        <v/>
      </c>
      <c r="CE58" s="162" t="str">
        <f>IF($C58=$C$61,IF(LEN($B58)&gt;0,IF('Koreksi (p)'!AY57&gt;0,'Koreksi (p)'!AY57,0),""),"")</f>
        <v/>
      </c>
      <c r="CF58" s="103" t="str">
        <f>IF(LEN(C58)&gt;0,'Koreksi (p)'!AZ57,"")</f>
        <v/>
      </c>
      <c r="CG58" s="100" t="str">
        <f>'Koreksi (p)'!BA57</f>
        <v/>
      </c>
      <c r="CH58" s="100" t="str">
        <f t="shared" si="0"/>
        <v/>
      </c>
      <c r="CI58" s="95" t="str">
        <f t="shared" si="1"/>
        <v/>
      </c>
      <c r="CJ58" s="96" t="str">
        <f t="shared" si="2"/>
        <v/>
      </c>
    </row>
    <row r="60" spans="1:88" ht="12">
      <c r="B60" s="86" t="s">
        <v>103</v>
      </c>
      <c r="C60" s="86" t="str">
        <f>'Koreksi (p)'!C9</f>
        <v>A</v>
      </c>
      <c r="D60" s="109">
        <f>IF('Koreksi (p)'!L9&gt;0,'Koreksi (p)'!L9,"")</f>
        <v>1</v>
      </c>
      <c r="E60" s="109"/>
      <c r="F60" s="109">
        <f>IF('Koreksi (p)'!M9&gt;0,'Koreksi (p)'!M9,"")</f>
        <v>1</v>
      </c>
      <c r="G60" s="109"/>
      <c r="H60" s="109">
        <f>IF('Koreksi (p)'!N9&gt;0,'Koreksi (p)'!N9,"")</f>
        <v>1</v>
      </c>
      <c r="I60" s="109"/>
      <c r="J60" s="109">
        <f>IF('Koreksi (p)'!O9&gt;0,'Koreksi (p)'!O9,"")</f>
        <v>1</v>
      </c>
      <c r="K60" s="109"/>
      <c r="L60" s="109">
        <f>IF('Koreksi (p)'!P9&gt;0,'Koreksi (p)'!P9,"")</f>
        <v>1</v>
      </c>
      <c r="M60" s="109"/>
      <c r="N60" s="109">
        <f>IF('Koreksi (p)'!Q9&gt;0,'Koreksi (p)'!Q9,"")</f>
        <v>1</v>
      </c>
      <c r="O60" s="109"/>
      <c r="P60" s="109">
        <f>IF('Koreksi (p)'!R9&gt;0,'Koreksi (p)'!R9,"")</f>
        <v>1</v>
      </c>
      <c r="Q60" s="109"/>
      <c r="R60" s="109">
        <f>IF('Koreksi (p)'!S9&gt;0,'Koreksi (p)'!S9,"")</f>
        <v>1</v>
      </c>
      <c r="S60" s="109"/>
      <c r="T60" s="109">
        <f>IF('Koreksi (p)'!T9&gt;0,'Koreksi (p)'!T9,"")</f>
        <v>1</v>
      </c>
      <c r="U60" s="109"/>
      <c r="V60" s="109">
        <f>IF('Koreksi (p)'!U9&gt;0,'Koreksi (p)'!U9,"")</f>
        <v>1</v>
      </c>
      <c r="W60" s="109"/>
      <c r="X60" s="109" t="str">
        <f>IF('Koreksi (p)'!V9&gt;0,'Koreksi (p)'!V9,"")</f>
        <v/>
      </c>
      <c r="Y60" s="109"/>
      <c r="Z60" s="109" t="str">
        <f>IF('Koreksi (p)'!W9&gt;0,'Koreksi (p)'!W9,"")</f>
        <v/>
      </c>
      <c r="AA60" s="109"/>
      <c r="AB60" s="109" t="str">
        <f>IF('Koreksi (p)'!X9&gt;0,'Koreksi (p)'!X9,"")</f>
        <v/>
      </c>
      <c r="AC60" s="109"/>
      <c r="AD60" s="109" t="str">
        <f>IF('Koreksi (p)'!Y9&gt;0,'Koreksi (p)'!Y9,"")</f>
        <v/>
      </c>
      <c r="AE60" s="109"/>
      <c r="AF60" s="109" t="str">
        <f>IF('Koreksi (p)'!Z9&gt;0,'Koreksi (p)'!Z9,"")</f>
        <v/>
      </c>
      <c r="AH60" s="109" t="str">
        <f>IF('Koreksi (p)'!AA9&gt;0,'Koreksi (p)'!AA9,"")</f>
        <v/>
      </c>
      <c r="AJ60" s="109" t="str">
        <f>IF('Koreksi (p)'!AB9&gt;0,'Koreksi (p)'!AB9,"")</f>
        <v/>
      </c>
      <c r="AL60" s="109" t="str">
        <f>IF('Koreksi (p)'!AC9&gt;0,'Koreksi (p)'!AC9,"")</f>
        <v/>
      </c>
      <c r="AN60" s="109" t="str">
        <f>IF('Koreksi (p)'!AD9&gt;0,'Koreksi (p)'!AD9,"")</f>
        <v/>
      </c>
      <c r="AP60" s="109" t="str">
        <f>IF('Koreksi (p)'!AE9&gt;0,'Koreksi (p)'!AE9,"")</f>
        <v/>
      </c>
      <c r="AR60" s="109" t="str">
        <f>IF('Koreksi (p)'!AF9&gt;0,'Koreksi (p)'!AF9,"")</f>
        <v/>
      </c>
      <c r="AT60" s="109" t="str">
        <f>IF('Koreksi (p)'!AG9&gt;0,'Koreksi (p)'!AG9,"")</f>
        <v/>
      </c>
      <c r="AV60" s="109" t="str">
        <f>IF('Koreksi (p)'!AH9&gt;0,'Koreksi (p)'!AH9,"")</f>
        <v/>
      </c>
      <c r="AX60" s="109" t="str">
        <f>IF('Koreksi (p)'!AI9&gt;0,'Koreksi (p)'!AI9,"")</f>
        <v/>
      </c>
      <c r="AZ60" s="109" t="str">
        <f>IF('Koreksi (p)'!AJ9&gt;0,'Koreksi (p)'!AJ9,"")</f>
        <v/>
      </c>
      <c r="BB60" s="109" t="str">
        <f>IF('Koreksi (p)'!AK9&gt;0,'Koreksi (p)'!AK9,"")</f>
        <v/>
      </c>
      <c r="BD60" s="109" t="str">
        <f>IF('Koreksi (p)'!AL9&gt;0,'Koreksi (p)'!AL9,"")</f>
        <v/>
      </c>
      <c r="BF60" s="109" t="str">
        <f>IF('Koreksi (p)'!AM9&gt;0,'Koreksi (p)'!AM9,"")</f>
        <v/>
      </c>
      <c r="BH60" s="109" t="str">
        <f>IF('Koreksi (p)'!AN9&gt;0,'Koreksi (p)'!AN9,"")</f>
        <v/>
      </c>
      <c r="BJ60" s="109" t="str">
        <f>IF('Koreksi (p)'!AO9&gt;0,'Koreksi (p)'!AO9,"")</f>
        <v/>
      </c>
      <c r="BL60" s="109" t="str">
        <f>IF('Koreksi (p)'!AP9&gt;0,'Koreksi (p)'!AP9,"")</f>
        <v/>
      </c>
      <c r="BN60" s="109" t="str">
        <f>IF('Koreksi (p)'!AQ9&gt;0,'Koreksi (p)'!AQ9,"")</f>
        <v/>
      </c>
      <c r="BP60" s="109" t="str">
        <f>IF('Koreksi (p)'!AR9&gt;0,'Koreksi (p)'!AR9,"")</f>
        <v/>
      </c>
      <c r="BR60" s="109" t="str">
        <f>IF('Koreksi (p)'!AS9&gt;0,'Koreksi (p)'!AS9,"")</f>
        <v/>
      </c>
      <c r="BT60" s="109" t="str">
        <f>IF('Koreksi (p)'!AT9&gt;0,'Koreksi (p)'!AT9,"")</f>
        <v/>
      </c>
      <c r="BV60" s="109" t="str">
        <f>IF('Koreksi (p)'!AU9&gt;0,'Koreksi (p)'!AU9,"")</f>
        <v/>
      </c>
      <c r="BX60" s="109" t="str">
        <f>IF('Koreksi (p)'!AV9&gt;0,'Koreksi (p)'!AV9,"")</f>
        <v/>
      </c>
      <c r="BZ60" s="109" t="str">
        <f>IF('Koreksi (p)'!AW9&gt;0,'Koreksi (p)'!AW9,"")</f>
        <v/>
      </c>
      <c r="CB60" s="109" t="str">
        <f>IF('Koreksi (p)'!AX9&gt;0,'Koreksi (p)'!AX9,"")</f>
        <v/>
      </c>
      <c r="CD60" s="109" t="str">
        <f>IF('Koreksi (p)'!AY9&gt;0,'Koreksi (p)'!AY9,"")</f>
        <v/>
      </c>
      <c r="CF60" s="85"/>
      <c r="CG60" s="85"/>
    </row>
    <row r="61" spans="1:88" ht="12">
      <c r="B61" s="86"/>
      <c r="C61" s="122" t="str">
        <f>'Koreksi (p)'!C10</f>
        <v>B</v>
      </c>
      <c r="D61" s="122"/>
      <c r="E61" s="109">
        <f>IF('Koreksi (p)'!L10&gt;0,'Koreksi (p)'!L10,"")</f>
        <v>1</v>
      </c>
      <c r="F61" s="109"/>
      <c r="G61" s="109">
        <f>IF('Koreksi (p)'!M10&gt;0,'Koreksi (p)'!M10,"")</f>
        <v>1</v>
      </c>
      <c r="H61" s="109"/>
      <c r="I61" s="109">
        <f>IF('Koreksi (p)'!N10&gt;0,'Koreksi (p)'!N10,"")</f>
        <v>1</v>
      </c>
      <c r="J61" s="109"/>
      <c r="K61" s="109">
        <f>IF('Koreksi (p)'!O10&gt;0,'Koreksi (p)'!O10,"")</f>
        <v>1</v>
      </c>
      <c r="L61" s="109"/>
      <c r="M61" s="109">
        <f>IF('Koreksi (p)'!P10&gt;0,'Koreksi (p)'!P10,"")</f>
        <v>1</v>
      </c>
      <c r="N61" s="109"/>
      <c r="O61" s="109">
        <f>IF('Koreksi (p)'!Q10&gt;0,'Koreksi (p)'!Q10,"")</f>
        <v>1</v>
      </c>
      <c r="P61" s="109"/>
      <c r="Q61" s="109">
        <f>IF('Koreksi (p)'!R10&gt;0,'Koreksi (p)'!R10,"")</f>
        <v>1</v>
      </c>
      <c r="R61" s="109"/>
      <c r="S61" s="109">
        <f>IF('Koreksi (p)'!S10&gt;0,'Koreksi (p)'!S10,"")</f>
        <v>1</v>
      </c>
      <c r="T61" s="109"/>
      <c r="U61" s="109">
        <f>IF('Koreksi (p)'!T10&gt;0,'Koreksi (p)'!T10,"")</f>
        <v>1</v>
      </c>
      <c r="V61" s="109"/>
      <c r="W61" s="109">
        <f>IF('Koreksi (p)'!U10&gt;0,'Koreksi (p)'!U10,"")</f>
        <v>1</v>
      </c>
      <c r="X61" s="109"/>
      <c r="Y61" s="109" t="str">
        <f>IF('Koreksi (p)'!V10&gt;0,'Koreksi (p)'!V10,"")</f>
        <v/>
      </c>
      <c r="Z61" s="109"/>
      <c r="AA61" s="109" t="str">
        <f>IF('Koreksi (p)'!W10&gt;0,'Koreksi (p)'!W10,"")</f>
        <v/>
      </c>
      <c r="AB61" s="109"/>
      <c r="AC61" s="109" t="str">
        <f>IF('Koreksi (p)'!X10&gt;0,'Koreksi (p)'!X10,"")</f>
        <v/>
      </c>
      <c r="AD61" s="109"/>
      <c r="AE61" s="109" t="str">
        <f>IF('Koreksi (p)'!Y10&gt;0,'Koreksi (p)'!Y10,"")</f>
        <v/>
      </c>
      <c r="AF61" s="109"/>
      <c r="AG61" s="109" t="str">
        <f>IF('Koreksi (p)'!Z10&gt;0,'Koreksi (p)'!Z10,"")</f>
        <v/>
      </c>
      <c r="AH61" s="109"/>
      <c r="AI61" s="109" t="str">
        <f>IF('Koreksi (p)'!AA10&gt;0,'Koreksi (p)'!AA10,"")</f>
        <v/>
      </c>
      <c r="AJ61" s="109"/>
      <c r="AK61" s="109" t="str">
        <f>IF('Koreksi (p)'!AB10&gt;0,'Koreksi (p)'!AB10,"")</f>
        <v/>
      </c>
      <c r="AL61" s="109"/>
      <c r="AM61" s="109" t="str">
        <f>IF('Koreksi (p)'!AC10&gt;0,'Koreksi (p)'!AC10,"")</f>
        <v/>
      </c>
      <c r="AN61" s="109"/>
      <c r="AO61" s="109" t="str">
        <f>IF('Koreksi (p)'!AD10&gt;0,'Koreksi (p)'!AD10,"")</f>
        <v/>
      </c>
      <c r="AP61" s="109"/>
      <c r="AQ61" s="109" t="str">
        <f>IF('Koreksi (p)'!AE10&gt;0,'Koreksi (p)'!AE10,"")</f>
        <v/>
      </c>
      <c r="AR61" s="109"/>
      <c r="AS61" s="109" t="str">
        <f>IF('Koreksi (p)'!AF10&gt;0,'Koreksi (p)'!AF10,"")</f>
        <v/>
      </c>
      <c r="AT61" s="109"/>
      <c r="AU61" s="109" t="str">
        <f>IF('Koreksi (p)'!AG10&gt;0,'Koreksi (p)'!AG10,"")</f>
        <v/>
      </c>
      <c r="AV61" s="109"/>
      <c r="AW61" s="109" t="str">
        <f>IF('Koreksi (p)'!AH10&gt;0,'Koreksi (p)'!AH10,"")</f>
        <v/>
      </c>
      <c r="AX61" s="109"/>
      <c r="AY61" s="109" t="str">
        <f>IF('Koreksi (p)'!AI10&gt;0,'Koreksi (p)'!AI10,"")</f>
        <v/>
      </c>
      <c r="AZ61" s="109"/>
      <c r="BA61" s="109" t="str">
        <f>IF('Koreksi (p)'!AJ10&gt;0,'Koreksi (p)'!AJ10,"")</f>
        <v/>
      </c>
      <c r="BB61" s="109"/>
      <c r="BC61" s="109" t="str">
        <f>IF('Koreksi (p)'!AK10&gt;0,'Koreksi (p)'!AK10,"")</f>
        <v/>
      </c>
      <c r="BD61" s="109"/>
      <c r="BE61" s="109" t="str">
        <f>IF('Koreksi (p)'!AL10&gt;0,'Koreksi (p)'!AL10,"")</f>
        <v/>
      </c>
      <c r="BF61" s="109"/>
      <c r="BG61" s="109" t="str">
        <f>IF('Koreksi (p)'!AM10&gt;0,'Koreksi (p)'!AM10,"")</f>
        <v/>
      </c>
      <c r="BH61" s="109"/>
      <c r="BI61" s="109" t="str">
        <f>IF('Koreksi (p)'!AN10&gt;0,'Koreksi (p)'!AN10,"")</f>
        <v/>
      </c>
      <c r="BJ61" s="109"/>
      <c r="BK61" s="109" t="str">
        <f>IF('Koreksi (p)'!AO10&gt;0,'Koreksi (p)'!AO10,"")</f>
        <v/>
      </c>
      <c r="BL61" s="109"/>
      <c r="BM61" s="109" t="str">
        <f>IF('Koreksi (p)'!AP10&gt;0,'Koreksi (p)'!AP10,"")</f>
        <v/>
      </c>
      <c r="BN61" s="109"/>
      <c r="BO61" s="109" t="str">
        <f>IF('Koreksi (p)'!AQ10&gt;0,'Koreksi (p)'!AQ10,"")</f>
        <v/>
      </c>
      <c r="BP61" s="109"/>
      <c r="BQ61" s="109" t="str">
        <f>IF('Koreksi (p)'!AR10&gt;0,'Koreksi (p)'!AR10,"")</f>
        <v/>
      </c>
      <c r="BR61" s="109"/>
      <c r="BS61" s="109" t="str">
        <f>IF('Koreksi (p)'!AS10&gt;0,'Koreksi (p)'!AS10,"")</f>
        <v/>
      </c>
      <c r="BT61" s="109"/>
      <c r="BU61" s="109" t="str">
        <f>IF('Koreksi (p)'!AT10&gt;0,'Koreksi (p)'!AT10,"")</f>
        <v/>
      </c>
      <c r="BV61" s="109"/>
      <c r="BW61" s="109" t="str">
        <f>IF('Koreksi (p)'!AU10&gt;0,'Koreksi (p)'!AU10,"")</f>
        <v/>
      </c>
      <c r="BX61" s="109"/>
      <c r="BY61" s="109" t="str">
        <f>IF('Koreksi (p)'!AV10&gt;0,'Koreksi (p)'!AV10,"")</f>
        <v/>
      </c>
      <c r="BZ61" s="109"/>
      <c r="CA61" s="109" t="str">
        <f>IF('Koreksi (p)'!AW10&gt;0,'Koreksi (p)'!AW10,"")</f>
        <v/>
      </c>
      <c r="CB61" s="109"/>
      <c r="CC61" s="109" t="str">
        <f>IF('Koreksi (p)'!AX10&gt;0,'Koreksi (p)'!AX10,"")</f>
        <v/>
      </c>
      <c r="CD61" s="109"/>
      <c r="CE61" s="109" t="str">
        <f>IF('Koreksi (p)'!AY10&gt;0,'Koreksi (p)'!AY10,"")</f>
        <v/>
      </c>
      <c r="CF61" s="85"/>
      <c r="CG61" s="85"/>
    </row>
    <row r="62" spans="1:88" ht="12">
      <c r="B62" s="86" t="s">
        <v>104</v>
      </c>
      <c r="C62" s="86" t="str">
        <f>'Koreksi (p)'!C9</f>
        <v>A</v>
      </c>
      <c r="D62" s="87">
        <f>IF(LEN(D60)&gt;0,D60*COUNT(D14:D58),"")</f>
        <v>15</v>
      </c>
      <c r="E62" s="87"/>
      <c r="F62" s="87">
        <f>IF(LEN(F60)&gt;0,F60*COUNT(F14:F58),"")</f>
        <v>15</v>
      </c>
      <c r="G62" s="87"/>
      <c r="H62" s="87">
        <f>IF(LEN(H60)&gt;0,H60*COUNT(H14:H58),"")</f>
        <v>15</v>
      </c>
      <c r="I62" s="87"/>
      <c r="J62" s="87">
        <f>IF(LEN(J60)&gt;0,J60*COUNT(J14:J58),"")</f>
        <v>15</v>
      </c>
      <c r="K62" s="87"/>
      <c r="L62" s="87">
        <f>IF(LEN(L60)&gt;0,L60*COUNT(L14:L58),"")</f>
        <v>15</v>
      </c>
      <c r="M62" s="87"/>
      <c r="N62" s="87">
        <f>IF(LEN(N60)&gt;0,N60*COUNT(N14:N58),"")</f>
        <v>15</v>
      </c>
      <c r="O62" s="87"/>
      <c r="P62" s="87">
        <f>IF(LEN(P60)&gt;0,P60*COUNT(P14:P58),"")</f>
        <v>15</v>
      </c>
      <c r="Q62" s="87"/>
      <c r="R62" s="87">
        <f>IF(LEN(R60)&gt;0,R60*COUNT(R14:R58),"")</f>
        <v>15</v>
      </c>
      <c r="S62" s="87"/>
      <c r="T62" s="87">
        <f>IF(LEN(T60)&gt;0,T60*COUNT(T14:T58),"")</f>
        <v>15</v>
      </c>
      <c r="U62" s="87"/>
      <c r="V62" s="87">
        <f>IF(LEN(V60)&gt;0,V60*COUNT(V14:V58),"")</f>
        <v>15</v>
      </c>
      <c r="W62" s="87"/>
      <c r="X62" s="87" t="str">
        <f>IF(LEN(X60)&gt;0,X60*COUNT(X14:X58),"")</f>
        <v/>
      </c>
      <c r="Y62" s="87"/>
      <c r="Z62" s="87" t="str">
        <f>IF(LEN(Z60)&gt;0,Z60*COUNT(Z14:Z58),"")</f>
        <v/>
      </c>
      <c r="AA62" s="87"/>
      <c r="AB62" s="87" t="str">
        <f>IF(LEN(AB60)&gt;0,AB60*COUNT(AB14:AB58),"")</f>
        <v/>
      </c>
      <c r="AC62" s="87"/>
      <c r="AD62" s="87" t="str">
        <f>IF(LEN(AD60)&gt;0,AD60*COUNT(AD14:AD58),"")</f>
        <v/>
      </c>
      <c r="AE62" s="87"/>
      <c r="AF62" s="87" t="str">
        <f>IF(LEN(AF60)&gt;0,AF60*COUNT(AF14:AF58),"")</f>
        <v/>
      </c>
      <c r="AG62" s="87"/>
      <c r="AH62" s="87" t="str">
        <f>IF(LEN(AH60)&gt;0,AH60*COUNT(AH14:AH58),"")</f>
        <v/>
      </c>
      <c r="AI62" s="87"/>
      <c r="AJ62" s="87" t="str">
        <f>IF(LEN(AJ60)&gt;0,AJ60*COUNT(AJ14:AJ58),"")</f>
        <v/>
      </c>
      <c r="AK62" s="87"/>
      <c r="AL62" s="87" t="str">
        <f>IF(LEN(AL60)&gt;0,AL60*COUNT(AL14:AL58),"")</f>
        <v/>
      </c>
      <c r="AM62" s="87"/>
      <c r="AN62" s="87" t="str">
        <f>IF(LEN(AN60)&gt;0,AN60*COUNT(AN14:AN58),"")</f>
        <v/>
      </c>
      <c r="AO62" s="87"/>
      <c r="AP62" s="87" t="str">
        <f>IF(LEN(AP60)&gt;0,AP60*COUNT(AP14:AP58),"")</f>
        <v/>
      </c>
      <c r="AQ62" s="87"/>
      <c r="AR62" s="87" t="str">
        <f>IF(LEN(AR60)&gt;0,AR60*COUNT(AR14:AR58),"")</f>
        <v/>
      </c>
      <c r="AS62" s="87"/>
      <c r="AT62" s="87" t="str">
        <f>IF(LEN(AT60)&gt;0,AT60*COUNT(AT14:AT58),"")</f>
        <v/>
      </c>
      <c r="AU62" s="87"/>
      <c r="AV62" s="87" t="str">
        <f>IF(LEN(AV60)&gt;0,AV60*COUNT(AV14:AV58),"")</f>
        <v/>
      </c>
      <c r="AW62" s="87"/>
      <c r="AX62" s="87" t="str">
        <f>IF(LEN(AX60)&gt;0,AX60*COUNT(AX14:AX58),"")</f>
        <v/>
      </c>
      <c r="AY62" s="87"/>
      <c r="AZ62" s="87" t="str">
        <f>IF(LEN(AZ60)&gt;0,AZ60*COUNT(AZ14:AZ58),"")</f>
        <v/>
      </c>
      <c r="BA62" s="87"/>
      <c r="BB62" s="87" t="str">
        <f>IF(LEN(BB60)&gt;0,BB60*COUNT(BB14:BB58),"")</f>
        <v/>
      </c>
      <c r="BC62" s="87"/>
      <c r="BD62" s="87" t="str">
        <f>IF(LEN(BD60)&gt;0,BD60*COUNT(BD14:BD58),"")</f>
        <v/>
      </c>
      <c r="BE62" s="87"/>
      <c r="BF62" s="87" t="str">
        <f>IF(LEN(BF60)&gt;0,BF60*COUNT(BF14:BF58),"")</f>
        <v/>
      </c>
      <c r="BG62" s="87"/>
      <c r="BH62" s="87" t="str">
        <f>IF(LEN(BH60)&gt;0,BH60*COUNT(BH14:BH58),"")</f>
        <v/>
      </c>
      <c r="BI62" s="87"/>
      <c r="BJ62" s="87" t="str">
        <f>IF(LEN(BJ60)&gt;0,BJ60*COUNT(BJ14:BJ58),"")</f>
        <v/>
      </c>
      <c r="BK62" s="87"/>
      <c r="BL62" s="87" t="str">
        <f>IF(LEN(BL60)&gt;0,BL60*COUNT(BL14:BL58),"")</f>
        <v/>
      </c>
      <c r="BM62" s="87"/>
      <c r="BN62" s="87" t="str">
        <f>IF(LEN(BN60)&gt;0,BN60*COUNT(BN14:BN58),"")</f>
        <v/>
      </c>
      <c r="BO62" s="87"/>
      <c r="BP62" s="87" t="str">
        <f>IF(LEN(BP60)&gt;0,BP60*COUNT(BP14:BP58),"")</f>
        <v/>
      </c>
      <c r="BQ62" s="87"/>
      <c r="BR62" s="87" t="str">
        <f>IF(LEN(BR60)&gt;0,BR60*COUNT(BR14:BR58),"")</f>
        <v/>
      </c>
      <c r="BS62" s="87"/>
      <c r="BT62" s="87" t="str">
        <f>IF(LEN(BT60)&gt;0,BT60*COUNT(BT14:BT58),"")</f>
        <v/>
      </c>
      <c r="BU62" s="87"/>
      <c r="BV62" s="87" t="str">
        <f>IF(LEN(BV60)&gt;0,BV60*COUNT(BV14:BV58),"")</f>
        <v/>
      </c>
      <c r="BW62" s="87"/>
      <c r="BX62" s="87" t="str">
        <f>IF(LEN(BX60)&gt;0,BX60*COUNT(BX14:BX58),"")</f>
        <v/>
      </c>
      <c r="BY62" s="87"/>
      <c r="BZ62" s="87" t="str">
        <f>IF(LEN(BZ60)&gt;0,BZ60*COUNT(BZ14:BZ58),"")</f>
        <v/>
      </c>
      <c r="CA62" s="87"/>
      <c r="CB62" s="87" t="str">
        <f>IF(LEN(CB60)&gt;0,CB60*COUNT(CB14:CB58),"")</f>
        <v/>
      </c>
      <c r="CC62" s="87"/>
      <c r="CD62" s="87" t="str">
        <f>IF(LEN(CD60)&gt;0,CD60*COUNT(CD14:CD58),"")</f>
        <v/>
      </c>
      <c r="CE62" s="87"/>
      <c r="CF62" s="107" t="s">
        <v>20</v>
      </c>
      <c r="CG62" s="108">
        <f>SUM(CG14:CG58)</f>
        <v>2210</v>
      </c>
    </row>
    <row r="63" spans="1:88" ht="12">
      <c r="B63" s="86"/>
      <c r="C63" s="86" t="str">
        <f>'Koreksi (p)'!C10</f>
        <v>B</v>
      </c>
      <c r="D63" s="86"/>
      <c r="E63" s="87">
        <f>IF(LEN(E61)&gt;0,E61*COUNT(E14:E58),"")</f>
        <v>17</v>
      </c>
      <c r="F63" s="86"/>
      <c r="G63" s="87">
        <f>IF(LEN(G61)&gt;0,G61*COUNT(G14:G58),"")</f>
        <v>17</v>
      </c>
      <c r="H63" s="86"/>
      <c r="I63" s="87">
        <f>IF(LEN(I61)&gt;0,I61*COUNT(I14:I58),"")</f>
        <v>17</v>
      </c>
      <c r="J63" s="86"/>
      <c r="K63" s="87">
        <f>IF(LEN(K61)&gt;0,K61*COUNT(K14:K58),"")</f>
        <v>17</v>
      </c>
      <c r="L63" s="86"/>
      <c r="M63" s="87">
        <f>IF(LEN(M61)&gt;0,M61*COUNT(M14:M58),"")</f>
        <v>17</v>
      </c>
      <c r="N63" s="86"/>
      <c r="O63" s="87">
        <f>IF(LEN(O61)&gt;0,O61*COUNT(O14:O58),"")</f>
        <v>17</v>
      </c>
      <c r="P63" s="86"/>
      <c r="Q63" s="87">
        <f>IF(LEN(Q61)&gt;0,Q61*COUNT(Q14:Q58),"")</f>
        <v>17</v>
      </c>
      <c r="R63" s="86"/>
      <c r="S63" s="87">
        <f>IF(LEN(S61)&gt;0,S61*COUNT(S14:S58),"")</f>
        <v>17</v>
      </c>
      <c r="T63" s="86"/>
      <c r="U63" s="87">
        <f>IF(LEN(U61)&gt;0,U61*COUNT(U14:U58),"")</f>
        <v>17</v>
      </c>
      <c r="V63" s="86"/>
      <c r="W63" s="87">
        <f>IF(LEN(W61)&gt;0,W61*COUNT(W14:W58),"")</f>
        <v>17</v>
      </c>
      <c r="X63" s="86"/>
      <c r="Y63" s="87" t="str">
        <f>IF(LEN(Y61)&gt;0,Y61*COUNT(Y14:Y58),"")</f>
        <v/>
      </c>
      <c r="Z63" s="86"/>
      <c r="AA63" s="87" t="str">
        <f>IF(LEN(AA61)&gt;0,AA61*COUNT(AA14:AA58),"")</f>
        <v/>
      </c>
      <c r="AB63" s="86"/>
      <c r="AC63" s="87" t="str">
        <f>IF(LEN(AC61)&gt;0,AC61*COUNT(AC14:AC58),"")</f>
        <v/>
      </c>
      <c r="AD63" s="86"/>
      <c r="AE63" s="87" t="str">
        <f>IF(LEN(AE61)&gt;0,AE61*COUNT(AE14:AE58),"")</f>
        <v/>
      </c>
      <c r="AF63" s="86"/>
      <c r="AG63" s="87" t="str">
        <f>IF(LEN(AG61)&gt;0,AG61*COUNT(AG14:AG58),"")</f>
        <v/>
      </c>
      <c r="AH63" s="86"/>
      <c r="AI63" s="87" t="str">
        <f>IF(LEN(AI61)&gt;0,AI61*COUNT(AI14:AI58),"")</f>
        <v/>
      </c>
      <c r="AJ63" s="86"/>
      <c r="AK63" s="87" t="str">
        <f>IF(LEN(AK61)&gt;0,AK61*COUNT(AK14:AK58),"")</f>
        <v/>
      </c>
      <c r="AL63" s="86"/>
      <c r="AM63" s="87" t="str">
        <f>IF(LEN(AM61)&gt;0,AM61*COUNT(AM14:AM58),"")</f>
        <v/>
      </c>
      <c r="AN63" s="86"/>
      <c r="AO63" s="87" t="str">
        <f>IF(LEN(AO61)&gt;0,AO61*COUNT(AO14:AO58),"")</f>
        <v/>
      </c>
      <c r="AP63" s="86"/>
      <c r="AQ63" s="87" t="str">
        <f>IF(LEN(AQ61)&gt;0,AQ61*COUNT(AQ14:AQ58),"")</f>
        <v/>
      </c>
      <c r="AR63" s="86"/>
      <c r="AS63" s="87" t="str">
        <f>IF(LEN(AS61)&gt;0,AS61*COUNT(AS14:AS58),"")</f>
        <v/>
      </c>
      <c r="AT63" s="86"/>
      <c r="AU63" s="87" t="str">
        <f>IF(LEN(AU61)&gt;0,AU61*COUNT(AU14:AU58),"")</f>
        <v/>
      </c>
      <c r="AV63" s="86"/>
      <c r="AW63" s="87" t="str">
        <f>IF(LEN(AW61)&gt;0,AW61*COUNT(AW14:AW58),"")</f>
        <v/>
      </c>
      <c r="AX63" s="86"/>
      <c r="AY63" s="87" t="str">
        <f>IF(LEN(AY61)&gt;0,AY61*COUNT(AY14:AY58),"")</f>
        <v/>
      </c>
      <c r="AZ63" s="86"/>
      <c r="BA63" s="87" t="str">
        <f>IF(LEN(BA61)&gt;0,BA61*COUNT(BA14:BA58),"")</f>
        <v/>
      </c>
      <c r="BB63" s="86"/>
      <c r="BC63" s="87" t="str">
        <f>IF(LEN(BC61)&gt;0,BC61*COUNT(BC14:BC58),"")</f>
        <v/>
      </c>
      <c r="BD63" s="86"/>
      <c r="BE63" s="87" t="str">
        <f>IF(LEN(BE61)&gt;0,BE61*COUNT(BE14:BE58),"")</f>
        <v/>
      </c>
      <c r="BF63" s="86"/>
      <c r="BG63" s="87" t="str">
        <f>IF(LEN(BG61)&gt;0,BG61*COUNT(BG14:BG58),"")</f>
        <v/>
      </c>
      <c r="BH63" s="86"/>
      <c r="BI63" s="87" t="str">
        <f>IF(LEN(BI61)&gt;0,BI61*COUNT(BI14:BI58),"")</f>
        <v/>
      </c>
      <c r="BJ63" s="86"/>
      <c r="BK63" s="87" t="str">
        <f>IF(LEN(BK61)&gt;0,BK61*COUNT(BK14:BK58),"")</f>
        <v/>
      </c>
      <c r="BL63" s="86"/>
      <c r="BM63" s="87" t="str">
        <f>IF(LEN(BM61)&gt;0,BM61*COUNT(BM14:BM58),"")</f>
        <v/>
      </c>
      <c r="BN63" s="86"/>
      <c r="BO63" s="87" t="str">
        <f>IF(LEN(BO61)&gt;0,BO61*COUNT(BO14:BO58),"")</f>
        <v/>
      </c>
      <c r="BP63" s="86"/>
      <c r="BQ63" s="87" t="str">
        <f>IF(LEN(BQ61)&gt;0,BQ61*COUNT(BQ14:BQ58),"")</f>
        <v/>
      </c>
      <c r="BR63" s="86"/>
      <c r="BS63" s="87" t="str">
        <f>IF(LEN(BS61)&gt;0,BS61*COUNT(BS14:BS58),"")</f>
        <v/>
      </c>
      <c r="BT63" s="86"/>
      <c r="BU63" s="87" t="str">
        <f>IF(LEN(BU61)&gt;0,BU61*COUNT(BU14:BU58),"")</f>
        <v/>
      </c>
      <c r="BV63" s="86"/>
      <c r="BW63" s="87" t="str">
        <f>IF(LEN(BW61)&gt;0,BW61*COUNT(BW14:BW58),"")</f>
        <v/>
      </c>
      <c r="BX63" s="86"/>
      <c r="BY63" s="87" t="str">
        <f>IF(LEN(BY61)&gt;0,BY61*COUNT(BY14:BY58),"")</f>
        <v/>
      </c>
      <c r="BZ63" s="86"/>
      <c r="CA63" s="87" t="str">
        <f>IF(LEN(CA61)&gt;0,CA61*COUNT(CA14:CA58),"")</f>
        <v/>
      </c>
      <c r="CB63" s="86"/>
      <c r="CC63" s="87" t="str">
        <f>IF(LEN(CC61)&gt;0,CC61*COUNT(CC14:CC58),"")</f>
        <v/>
      </c>
      <c r="CD63" s="86"/>
      <c r="CE63" s="87" t="str">
        <f>IF(LEN(CE61)&gt;0,CE61*COUNT(CE14:CE58),"")</f>
        <v/>
      </c>
      <c r="CF63" s="107"/>
      <c r="CG63" s="108"/>
    </row>
    <row r="64" spans="1:88" ht="12">
      <c r="B64" s="86" t="s">
        <v>105</v>
      </c>
      <c r="C64" s="86" t="str">
        <f>'Koreksi (p)'!C9</f>
        <v>A</v>
      </c>
      <c r="D64" s="87">
        <f>IF(LEN(D60)&gt;0,SUM(D14:D58),"")</f>
        <v>15</v>
      </c>
      <c r="E64" s="87"/>
      <c r="F64" s="87">
        <f>IF(LEN(F60)&gt;0,SUM(F14:F58),"")</f>
        <v>13</v>
      </c>
      <c r="G64" s="87"/>
      <c r="H64" s="87">
        <f>IF(LEN(H60)&gt;0,SUM(H14:H58),"")</f>
        <v>14</v>
      </c>
      <c r="I64" s="87"/>
      <c r="J64" s="87">
        <f>IF(LEN(J60)&gt;0,SUM(J14:J58),"")</f>
        <v>8</v>
      </c>
      <c r="K64" s="87"/>
      <c r="L64" s="87">
        <f>IF(LEN(L60)&gt;0,SUM(L14:L58),"")</f>
        <v>7</v>
      </c>
      <c r="M64" s="87"/>
      <c r="N64" s="87">
        <f>IF(LEN(N60)&gt;0,SUM(N14:N58),"")</f>
        <v>12</v>
      </c>
      <c r="O64" s="87"/>
      <c r="P64" s="87">
        <f>IF(LEN(P60)&gt;0,SUM(P14:P58),"")</f>
        <v>12</v>
      </c>
      <c r="Q64" s="87"/>
      <c r="R64" s="87">
        <f>IF(LEN(R60)&gt;0,SUM(R14:R58),"")</f>
        <v>12</v>
      </c>
      <c r="S64" s="87"/>
      <c r="T64" s="87">
        <f>IF(LEN(T60)&gt;0,SUM(T14:T58),"")</f>
        <v>8</v>
      </c>
      <c r="U64" s="87"/>
      <c r="V64" s="87">
        <f>IF(LEN(V60)&gt;0,SUM(V14:V58),"")</f>
        <v>10</v>
      </c>
      <c r="W64" s="87"/>
      <c r="X64" s="87" t="str">
        <f>IF(LEN(X60)&gt;0,SUM(X14:X58),"")</f>
        <v/>
      </c>
      <c r="Y64" s="87"/>
      <c r="Z64" s="87" t="str">
        <f>IF(LEN(Z60)&gt;0,SUM(Z14:Z58),"")</f>
        <v/>
      </c>
      <c r="AA64" s="87"/>
      <c r="AB64" s="87" t="str">
        <f>IF(LEN(AB60)&gt;0,SUM(AB14:AB58),"")</f>
        <v/>
      </c>
      <c r="AC64" s="87"/>
      <c r="AD64" s="87" t="str">
        <f>IF(LEN(AD60)&gt;0,SUM(AD14:AD58),"")</f>
        <v/>
      </c>
      <c r="AE64" s="87"/>
      <c r="AF64" s="87" t="str">
        <f>IF(LEN(AF60)&gt;0,SUM(AF14:AF58),"")</f>
        <v/>
      </c>
      <c r="AG64" s="87"/>
      <c r="AH64" s="87" t="str">
        <f>IF(LEN(AH60)&gt;0,SUM(AH14:AH58),"")</f>
        <v/>
      </c>
      <c r="AI64" s="87"/>
      <c r="AJ64" s="87" t="str">
        <f>IF(LEN(AJ60)&gt;0,SUM(AJ14:AJ58),"")</f>
        <v/>
      </c>
      <c r="AK64" s="87"/>
      <c r="AL64" s="87" t="str">
        <f>IF(LEN(AL60)&gt;0,SUM(AL14:AL58),"")</f>
        <v/>
      </c>
      <c r="AM64" s="87"/>
      <c r="AN64" s="87" t="str">
        <f>IF(LEN(AN60)&gt;0,SUM(AN14:AN58),"")</f>
        <v/>
      </c>
      <c r="AO64" s="87"/>
      <c r="AP64" s="87" t="str">
        <f>IF(LEN(AP60)&gt;0,SUM(AP14:AP58),"")</f>
        <v/>
      </c>
      <c r="AQ64" s="87"/>
      <c r="AR64" s="87" t="str">
        <f>IF(LEN(AR60)&gt;0,SUM(AR14:AR58),"")</f>
        <v/>
      </c>
      <c r="AS64" s="87"/>
      <c r="AT64" s="87" t="str">
        <f>IF(LEN(AT60)&gt;0,SUM(AT14:AT58),"")</f>
        <v/>
      </c>
      <c r="AU64" s="87"/>
      <c r="AV64" s="87" t="str">
        <f>IF(LEN(AV60)&gt;0,SUM(AV14:AV58),"")</f>
        <v/>
      </c>
      <c r="AW64" s="87"/>
      <c r="AX64" s="87" t="str">
        <f>IF(LEN(AX60)&gt;0,SUM(AX14:AX58),"")</f>
        <v/>
      </c>
      <c r="AY64" s="87"/>
      <c r="AZ64" s="87" t="str">
        <f>IF(LEN(AZ60)&gt;0,SUM(AZ14:AZ58),"")</f>
        <v/>
      </c>
      <c r="BA64" s="87"/>
      <c r="BB64" s="87" t="str">
        <f>IF(LEN(BB60)&gt;0,SUM(BB14:BB58),"")</f>
        <v/>
      </c>
      <c r="BC64" s="87"/>
      <c r="BD64" s="87" t="str">
        <f>IF(LEN(BD60)&gt;0,SUM(BD14:BD58),"")</f>
        <v/>
      </c>
      <c r="BE64" s="87"/>
      <c r="BF64" s="87" t="str">
        <f>IF(LEN(BF60)&gt;0,SUM(BF14:BF58),"")</f>
        <v/>
      </c>
      <c r="BG64" s="87"/>
      <c r="BH64" s="87" t="str">
        <f>IF(LEN(BH60)&gt;0,SUM(BH14:BH58),"")</f>
        <v/>
      </c>
      <c r="BI64" s="87"/>
      <c r="BJ64" s="87" t="str">
        <f>IF(LEN(BJ60)&gt;0,SUM(BJ14:BJ58),"")</f>
        <v/>
      </c>
      <c r="BK64" s="87"/>
      <c r="BL64" s="87" t="str">
        <f>IF(LEN(BL60)&gt;0,SUM(BL14:BL58),"")</f>
        <v/>
      </c>
      <c r="BM64" s="87"/>
      <c r="BN64" s="87" t="str">
        <f>IF(LEN(BN60)&gt;0,SUM(BN14:BN58),"")</f>
        <v/>
      </c>
      <c r="BO64" s="87"/>
      <c r="BP64" s="87" t="str">
        <f>IF(LEN(BP60)&gt;0,SUM(BP14:BP58),"")</f>
        <v/>
      </c>
      <c r="BQ64" s="87"/>
      <c r="BR64" s="87" t="str">
        <f>IF(LEN(BR60)&gt;0,SUM(BR14:BR58),"")</f>
        <v/>
      </c>
      <c r="BS64" s="87"/>
      <c r="BT64" s="87" t="str">
        <f>IF(LEN(BT60)&gt;0,SUM(BT14:BT58),"")</f>
        <v/>
      </c>
      <c r="BU64" s="87"/>
      <c r="BV64" s="87" t="str">
        <f>IF(LEN(BV60)&gt;0,SUM(BV14:BV58),"")</f>
        <v/>
      </c>
      <c r="BW64" s="87"/>
      <c r="BX64" s="87" t="str">
        <f>IF(LEN(BX60)&gt;0,SUM(BX14:BX58),"")</f>
        <v/>
      </c>
      <c r="BY64" s="87"/>
      <c r="BZ64" s="87" t="str">
        <f>IF(LEN(BZ60)&gt;0,SUM(BZ14:BZ58),"")</f>
        <v/>
      </c>
      <c r="CA64" s="87"/>
      <c r="CB64" s="87" t="str">
        <f>IF(LEN(CB60)&gt;0,SUM(CB14:CB58),"")</f>
        <v/>
      </c>
      <c r="CC64" s="87"/>
      <c r="CD64" s="87" t="str">
        <f>IF(LEN(CD60)&gt;0,SUM(CD14:CD58),"")</f>
        <v/>
      </c>
      <c r="CE64" s="87"/>
      <c r="CF64" s="107"/>
      <c r="CG64" s="108"/>
    </row>
    <row r="65" spans="2:88" ht="13.5">
      <c r="C65" s="86" t="str">
        <f>'Koreksi (p)'!C10</f>
        <v>B</v>
      </c>
      <c r="D65" s="86"/>
      <c r="E65" s="87">
        <f>IF(LEN(E61)&gt;0,SUM(E14:E58),"")</f>
        <v>10</v>
      </c>
      <c r="F65" s="86"/>
      <c r="G65" s="87">
        <f>IF(LEN(G61)&gt;0,SUM(G14:G58),"")</f>
        <v>14</v>
      </c>
      <c r="H65" s="86"/>
      <c r="I65" s="87">
        <f>IF(LEN(I61)&gt;0,SUM(I14:I58),"")</f>
        <v>10</v>
      </c>
      <c r="J65" s="86"/>
      <c r="K65" s="87">
        <f>IF(LEN(K61)&gt;0,SUM(K14:K58),"")</f>
        <v>10</v>
      </c>
      <c r="L65" s="86"/>
      <c r="M65" s="87">
        <f>IF(LEN(M61)&gt;0,SUM(M14:M58),"")</f>
        <v>6</v>
      </c>
      <c r="N65" s="86"/>
      <c r="O65" s="87">
        <f>IF(LEN(O61)&gt;0,SUM(O14:O58),"")</f>
        <v>15</v>
      </c>
      <c r="P65" s="86"/>
      <c r="Q65" s="87">
        <f>IF(LEN(Q61)&gt;0,SUM(Q14:Q58),"")</f>
        <v>8</v>
      </c>
      <c r="R65" s="86"/>
      <c r="S65" s="87">
        <f>IF(LEN(S61)&gt;0,SUM(S14:S58),"")</f>
        <v>11</v>
      </c>
      <c r="T65" s="86"/>
      <c r="U65" s="87">
        <f>IF(LEN(U61)&gt;0,SUM(U14:U58),"")</f>
        <v>15</v>
      </c>
      <c r="V65" s="86"/>
      <c r="W65" s="87">
        <f>IF(LEN(W61)&gt;0,SUM(W14:W58),"")</f>
        <v>11</v>
      </c>
      <c r="X65" s="86"/>
      <c r="Y65" s="87" t="str">
        <f>IF(LEN(Y61)&gt;0,SUM(Y14:Y58),"")</f>
        <v/>
      </c>
      <c r="Z65" s="86"/>
      <c r="AA65" s="87" t="str">
        <f>IF(LEN(AA61)&gt;0,SUM(AA14:AA58),"")</f>
        <v/>
      </c>
      <c r="AB65" s="86"/>
      <c r="AC65" s="87" t="str">
        <f>IF(LEN(AC61)&gt;0,SUM(AC14:AC58),"")</f>
        <v/>
      </c>
      <c r="AD65" s="86"/>
      <c r="AE65" s="87" t="str">
        <f>IF(LEN(AE61)&gt;0,SUM(AE14:AE58),"")</f>
        <v/>
      </c>
      <c r="AF65" s="86"/>
      <c r="AG65" s="87" t="str">
        <f>IF(LEN(AG61)&gt;0,SUM(AG14:AG58),"")</f>
        <v/>
      </c>
      <c r="AH65" s="86"/>
      <c r="AI65" s="87" t="str">
        <f>IF(LEN(AI61)&gt;0,SUM(AI14:AI58),"")</f>
        <v/>
      </c>
      <c r="AJ65" s="86"/>
      <c r="AK65" s="87" t="str">
        <f>IF(LEN(AK61)&gt;0,SUM(AK14:AK58),"")</f>
        <v/>
      </c>
      <c r="AL65" s="86"/>
      <c r="AM65" s="87" t="str">
        <f>IF(LEN(AM61)&gt;0,SUM(AM14:AM58),"")</f>
        <v/>
      </c>
      <c r="AN65" s="86"/>
      <c r="AO65" s="87" t="str">
        <f>IF(LEN(AO61)&gt;0,SUM(AO14:AO58),"")</f>
        <v/>
      </c>
      <c r="AP65" s="86"/>
      <c r="AQ65" s="87" t="str">
        <f>IF(LEN(AQ61)&gt;0,SUM(AQ14:AQ58),"")</f>
        <v/>
      </c>
      <c r="AR65" s="86"/>
      <c r="AS65" s="87" t="str">
        <f>IF(LEN(AS61)&gt;0,SUM(AS14:AS58),"")</f>
        <v/>
      </c>
      <c r="AT65" s="86"/>
      <c r="AU65" s="87" t="str">
        <f>IF(LEN(AU61)&gt;0,SUM(AU14:AU58),"")</f>
        <v/>
      </c>
      <c r="AV65" s="86"/>
      <c r="AW65" s="87" t="str">
        <f>IF(LEN(AW61)&gt;0,SUM(AW14:AW58),"")</f>
        <v/>
      </c>
      <c r="AX65" s="86"/>
      <c r="AY65" s="87" t="str">
        <f>IF(LEN(AY61)&gt;0,SUM(AY14:AY58),"")</f>
        <v/>
      </c>
      <c r="AZ65" s="86"/>
      <c r="BA65" s="87" t="str">
        <f>IF(LEN(BA61)&gt;0,SUM(BA14:BA58),"")</f>
        <v/>
      </c>
      <c r="BB65" s="86"/>
      <c r="BC65" s="87" t="str">
        <f>IF(LEN(BC61)&gt;0,SUM(BC14:BC58),"")</f>
        <v/>
      </c>
      <c r="BD65" s="86"/>
      <c r="BE65" s="87" t="str">
        <f>IF(LEN(BE61)&gt;0,SUM(BE14:BE58),"")</f>
        <v/>
      </c>
      <c r="BF65" s="86"/>
      <c r="BG65" s="87" t="str">
        <f>IF(LEN(BG61)&gt;0,SUM(BG14:BG58),"")</f>
        <v/>
      </c>
      <c r="BH65" s="86"/>
      <c r="BI65" s="87" t="str">
        <f>IF(LEN(BI61)&gt;0,SUM(BI14:BI58),"")</f>
        <v/>
      </c>
      <c r="BJ65" s="86"/>
      <c r="BK65" s="87" t="str">
        <f>IF(LEN(BK61)&gt;0,SUM(BK14:BK58),"")</f>
        <v/>
      </c>
      <c r="BL65" s="86"/>
      <c r="BM65" s="87" t="str">
        <f>IF(LEN(BM61)&gt;0,SUM(BM14:BM58),"")</f>
        <v/>
      </c>
      <c r="BN65" s="86"/>
      <c r="BO65" s="87" t="str">
        <f>IF(LEN(BO61)&gt;0,SUM(BO14:BO58),"")</f>
        <v/>
      </c>
      <c r="BP65" s="86"/>
      <c r="BQ65" s="87" t="str">
        <f>IF(LEN(BQ61)&gt;0,SUM(BQ14:BQ58),"")</f>
        <v/>
      </c>
      <c r="BR65" s="86"/>
      <c r="BS65" s="87" t="str">
        <f>IF(LEN(BS61)&gt;0,SUM(BS14:BS58),"")</f>
        <v/>
      </c>
      <c r="BT65" s="86"/>
      <c r="BU65" s="87" t="str">
        <f>IF(LEN(BU61)&gt;0,SUM(BU14:BU58),"")</f>
        <v/>
      </c>
      <c r="BV65" s="86"/>
      <c r="BW65" s="87" t="str">
        <f>IF(LEN(BW61)&gt;0,SUM(BW14:BW58),"")</f>
        <v/>
      </c>
      <c r="BX65" s="86"/>
      <c r="BY65" s="87" t="str">
        <f>IF(LEN(BY61)&gt;0,SUM(BY14:BY58),"")</f>
        <v/>
      </c>
      <c r="BZ65" s="86"/>
      <c r="CA65" s="87" t="str">
        <f>IF(LEN(CA61)&gt;0,SUM(CA14:CA58),"")</f>
        <v/>
      </c>
      <c r="CB65" s="86"/>
      <c r="CC65" s="87" t="str">
        <f>IF(LEN(CC61)&gt;0,SUM(CC14:CC58),"")</f>
        <v/>
      </c>
      <c r="CD65" s="86"/>
      <c r="CE65" s="87" t="str">
        <f>IF(LEN(CE61)&gt;0,SUM(CE14:CE58),"")</f>
        <v/>
      </c>
      <c r="CF65" s="107" t="s">
        <v>27</v>
      </c>
      <c r="CG65" s="108">
        <f>CG62/COUNT(CG14:CG58)</f>
        <v>69.0625</v>
      </c>
    </row>
    <row r="66" spans="2:88" s="85" customFormat="1" ht="21.75" customHeight="1">
      <c r="B66" s="86" t="s">
        <v>18</v>
      </c>
      <c r="C66" s="86" t="str">
        <f>'Koreksi (p)'!C9</f>
        <v>A</v>
      </c>
      <c r="D66" s="88">
        <f>IF(LEN(D60)&gt;0,(D64/D62)*100,"")</f>
        <v>100</v>
      </c>
      <c r="F66" s="88">
        <f>IF(LEN(F60)&gt;0,(F64/F62)*100,"")</f>
        <v>86.666666666666671</v>
      </c>
      <c r="H66" s="88">
        <f>IF(LEN(H60)&gt;0,(H64/H62)*100,"")</f>
        <v>93.333333333333329</v>
      </c>
      <c r="J66" s="88">
        <f>IF(LEN(J60)&gt;0,(J64/J62)*100,"")</f>
        <v>53.333333333333336</v>
      </c>
      <c r="L66" s="88">
        <f>IF(LEN(L60)&gt;0,(L64/L62)*100,"")</f>
        <v>46.666666666666664</v>
      </c>
      <c r="N66" s="88">
        <f>IF(LEN(N60)&gt;0,(N64/N62)*100,"")</f>
        <v>80</v>
      </c>
      <c r="P66" s="88">
        <f>IF(LEN(P60)&gt;0,(P64/P62)*100,"")</f>
        <v>80</v>
      </c>
      <c r="R66" s="88">
        <f>IF(LEN(R60)&gt;0,(R64/R62)*100,"")</f>
        <v>80</v>
      </c>
      <c r="T66" s="88">
        <f>IF(LEN(T60)&gt;0,(T64/T62)*100,"")</f>
        <v>53.333333333333336</v>
      </c>
      <c r="V66" s="88">
        <f>IF(LEN(V60)&gt;0,(V64/V62)*100,"")</f>
        <v>66.666666666666657</v>
      </c>
      <c r="X66" s="88" t="str">
        <f>IF(LEN(X60)&gt;0,(X64/X62)*100,"")</f>
        <v/>
      </c>
      <c r="Z66" s="88" t="str">
        <f>IF(LEN(Z60)&gt;0,(Z64/Z62)*100,"")</f>
        <v/>
      </c>
      <c r="AB66" s="88" t="str">
        <f>IF(LEN(AB60)&gt;0,(AB64/AB62)*100,"")</f>
        <v/>
      </c>
      <c r="AD66" s="88" t="str">
        <f>IF(LEN(AD60)&gt;0,(AD64/AD62)*100,"")</f>
        <v/>
      </c>
      <c r="AF66" s="88" t="str">
        <f>IF(LEN(AF60)&gt;0,(AF64/AF62)*100,"")</f>
        <v/>
      </c>
      <c r="AH66" s="88" t="str">
        <f>IF(LEN(AH60)&gt;0,(AH64/AH62)*100,"")</f>
        <v/>
      </c>
      <c r="AJ66" s="88" t="str">
        <f>IF(LEN(AJ60)&gt;0,(AJ64/AJ62)*100,"")</f>
        <v/>
      </c>
      <c r="AL66" s="88" t="str">
        <f>IF(LEN(AL60)&gt;0,(AL64/AL62)*100,"")</f>
        <v/>
      </c>
      <c r="AN66" s="88" t="str">
        <f>IF(LEN(AN60)&gt;0,(AN64/AN62)*100,"")</f>
        <v/>
      </c>
      <c r="AP66" s="88" t="str">
        <f>IF(LEN(AP60)&gt;0,(AP64/AP62)*100,"")</f>
        <v/>
      </c>
      <c r="AR66" s="88" t="str">
        <f>IF(LEN(AR60)&gt;0,(AR64/AR62)*100,"")</f>
        <v/>
      </c>
      <c r="AT66" s="88" t="str">
        <f>IF(LEN(AT60)&gt;0,(AT64/AT62)*100,"")</f>
        <v/>
      </c>
      <c r="AV66" s="88" t="str">
        <f>IF(LEN(AV60)&gt;0,(AV64/AV62)*100,"")</f>
        <v/>
      </c>
      <c r="AX66" s="88" t="str">
        <f>IF(LEN(AX60)&gt;0,(AX64/AX62)*100,"")</f>
        <v/>
      </c>
      <c r="AZ66" s="88" t="str">
        <f>IF(LEN(AZ60)&gt;0,(AZ64/AZ62)*100,"")</f>
        <v/>
      </c>
      <c r="BB66" s="88" t="str">
        <f>IF(LEN(BB60)&gt;0,(BB64/BB62)*100,"")</f>
        <v/>
      </c>
      <c r="BD66" s="88" t="str">
        <f>IF(LEN(BD60)&gt;0,(BD64/BD62)*100,"")</f>
        <v/>
      </c>
      <c r="BF66" s="88" t="str">
        <f>IF(LEN(BF60)&gt;0,(BF64/BF62)*100,"")</f>
        <v/>
      </c>
      <c r="BH66" s="88" t="str">
        <f>IF(LEN(BH60)&gt;0,(BH64/BH62)*100,"")</f>
        <v/>
      </c>
      <c r="BJ66" s="88" t="str">
        <f>IF(LEN(BJ60)&gt;0,(BJ64/BJ62)*100,"")</f>
        <v/>
      </c>
      <c r="BL66" s="88" t="str">
        <f>IF(LEN(BL60)&gt;0,(BL64/BL62)*100,"")</f>
        <v/>
      </c>
      <c r="BN66" s="88" t="str">
        <f>IF(LEN(BN60)&gt;0,(BN64/BN62)*100,"")</f>
        <v/>
      </c>
      <c r="BP66" s="88" t="str">
        <f>IF(LEN(BP60)&gt;0,(BP64/BP62)*100,"")</f>
        <v/>
      </c>
      <c r="BR66" s="88" t="str">
        <f>IF(LEN(BR60)&gt;0,(BR64/BR62)*100,"")</f>
        <v/>
      </c>
      <c r="BT66" s="88" t="str">
        <f>IF(LEN(BT60)&gt;0,(BT64/BT62)*100,"")</f>
        <v/>
      </c>
      <c r="BV66" s="88" t="str">
        <f>IF(LEN(BV60)&gt;0,(BV64/BV62)*100,"")</f>
        <v/>
      </c>
      <c r="BX66" s="88" t="str">
        <f>IF(LEN(BX60)&gt;0,(BX64/BX62)*100,"")</f>
        <v/>
      </c>
      <c r="BZ66" s="88" t="str">
        <f>IF(LEN(BZ60)&gt;0,(BZ64/BZ62)*100,"")</f>
        <v/>
      </c>
      <c r="CB66" s="88" t="str">
        <f>IF(LEN(CB60)&gt;0,(CB64/CB62)*100,"")</f>
        <v/>
      </c>
      <c r="CD66" s="88" t="str">
        <f>IF(LEN(CD60)&gt;0,(CD64/CD62)*100,"")</f>
        <v/>
      </c>
    </row>
    <row r="67" spans="2:88" s="85" customFormat="1" ht="21.75" customHeight="1">
      <c r="B67" s="86"/>
      <c r="C67" s="86" t="str">
        <f>'Koreksi (p)'!C10</f>
        <v>B</v>
      </c>
      <c r="D67" s="86"/>
      <c r="E67" s="88">
        <f>IF(LEN(E61)&gt;0,(E65/E63)*100,"")</f>
        <v>58.82352941176471</v>
      </c>
      <c r="F67" s="86"/>
      <c r="G67" s="88">
        <f>IF(LEN(G61)&gt;0,(G65/G63)*100,"")</f>
        <v>82.35294117647058</v>
      </c>
      <c r="H67" s="86"/>
      <c r="I67" s="88">
        <f>IF(LEN(I61)&gt;0,(I65/I63)*100,"")</f>
        <v>58.82352941176471</v>
      </c>
      <c r="J67" s="86"/>
      <c r="K67" s="88">
        <f>IF(LEN(K61)&gt;0,(K65/K63)*100,"")</f>
        <v>58.82352941176471</v>
      </c>
      <c r="L67" s="86"/>
      <c r="M67" s="88">
        <f>IF(LEN(M61)&gt;0,(M65/M63)*100,"")</f>
        <v>35.294117647058826</v>
      </c>
      <c r="N67" s="86"/>
      <c r="O67" s="88">
        <f>IF(LEN(O61)&gt;0,(O65/O63)*100,"")</f>
        <v>88.235294117647058</v>
      </c>
      <c r="P67" s="86"/>
      <c r="Q67" s="88">
        <f>IF(LEN(Q61)&gt;0,(Q65/Q63)*100,"")</f>
        <v>47.058823529411761</v>
      </c>
      <c r="R67" s="86"/>
      <c r="S67" s="88">
        <f>IF(LEN(S61)&gt;0,(S65/S63)*100,"")</f>
        <v>64.705882352941174</v>
      </c>
      <c r="T67" s="86"/>
      <c r="U67" s="88">
        <f>IF(LEN(U61)&gt;0,(U65/U63)*100,"")</f>
        <v>88.235294117647058</v>
      </c>
      <c r="V67" s="86"/>
      <c r="W67" s="88">
        <f>IF(LEN(W61)&gt;0,(W65/W63)*100,"")</f>
        <v>64.705882352941174</v>
      </c>
      <c r="X67" s="86"/>
      <c r="Y67" s="88" t="str">
        <f>IF(LEN(Y61)&gt;0,(Y65/Y63)*100,"")</f>
        <v/>
      </c>
      <c r="Z67" s="86"/>
      <c r="AA67" s="88" t="str">
        <f>IF(LEN(AA61)&gt;0,(AA65/AA63)*100,"")</f>
        <v/>
      </c>
      <c r="AB67" s="86"/>
      <c r="AC67" s="88" t="str">
        <f>IF(LEN(AC61)&gt;0,(AC65/AC63)*100,"")</f>
        <v/>
      </c>
      <c r="AD67" s="86"/>
      <c r="AE67" s="88" t="str">
        <f>IF(LEN(AE61)&gt;0,(AE65/AE63)*100,"")</f>
        <v/>
      </c>
      <c r="AF67" s="86"/>
      <c r="AG67" s="88" t="str">
        <f>IF(LEN(AG61)&gt;0,(AG65/AG63)*100,"")</f>
        <v/>
      </c>
      <c r="AH67" s="86"/>
      <c r="AI67" s="88" t="str">
        <f>IF(LEN(AI61)&gt;0,(AI65/AI63)*100,"")</f>
        <v/>
      </c>
      <c r="AJ67" s="86"/>
      <c r="AK67" s="88" t="str">
        <f>IF(LEN(AK61)&gt;0,(AK65/AK63)*100,"")</f>
        <v/>
      </c>
      <c r="AL67" s="86"/>
      <c r="AM67" s="88" t="str">
        <f>IF(LEN(AM61)&gt;0,(AM65/AM63)*100,"")</f>
        <v/>
      </c>
      <c r="AN67" s="86"/>
      <c r="AO67" s="88" t="str">
        <f>IF(LEN(AO61)&gt;0,(AO65/AO63)*100,"")</f>
        <v/>
      </c>
      <c r="AP67" s="86"/>
      <c r="AQ67" s="88" t="str">
        <f>IF(LEN(AQ61)&gt;0,(AQ65/AQ63)*100,"")</f>
        <v/>
      </c>
      <c r="AR67" s="86"/>
      <c r="AS67" s="88" t="str">
        <f>IF(LEN(AS61)&gt;0,(AS65/AS63)*100,"")</f>
        <v/>
      </c>
      <c r="AT67" s="86"/>
      <c r="AU67" s="88" t="str">
        <f>IF(LEN(AU61)&gt;0,(AU65/AU63)*100,"")</f>
        <v/>
      </c>
      <c r="AV67" s="86"/>
      <c r="AW67" s="88" t="str">
        <f>IF(LEN(AW61)&gt;0,(AW65/AW63)*100,"")</f>
        <v/>
      </c>
      <c r="AX67" s="86"/>
      <c r="AY67" s="88" t="str">
        <f>IF(LEN(AY61)&gt;0,(AY65/AY63)*100,"")</f>
        <v/>
      </c>
      <c r="AZ67" s="86"/>
      <c r="BA67" s="88" t="str">
        <f>IF(LEN(BA61)&gt;0,(BA65/BA63)*100,"")</f>
        <v/>
      </c>
      <c r="BB67" s="86"/>
      <c r="BC67" s="88" t="str">
        <f>IF(LEN(BC61)&gt;0,(BC65/BC63)*100,"")</f>
        <v/>
      </c>
      <c r="BD67" s="86"/>
      <c r="BE67" s="88" t="str">
        <f>IF(LEN(BE61)&gt;0,(BE65/BE63)*100,"")</f>
        <v/>
      </c>
      <c r="BF67" s="86"/>
      <c r="BG67" s="88" t="str">
        <f>IF(LEN(BG61)&gt;0,(BG65/BG63)*100,"")</f>
        <v/>
      </c>
      <c r="BH67" s="86"/>
      <c r="BI67" s="88" t="str">
        <f>IF(LEN(BI61)&gt;0,(BI65/BI63)*100,"")</f>
        <v/>
      </c>
      <c r="BJ67" s="86"/>
      <c r="BK67" s="88" t="str">
        <f>IF(LEN(BK61)&gt;0,(BK65/BK63)*100,"")</f>
        <v/>
      </c>
      <c r="BL67" s="86"/>
      <c r="BM67" s="88" t="str">
        <f>IF(LEN(BM61)&gt;0,(BM65/BM63)*100,"")</f>
        <v/>
      </c>
      <c r="BN67" s="86"/>
      <c r="BO67" s="88" t="str">
        <f>IF(LEN(BO61)&gt;0,(BO65/BO63)*100,"")</f>
        <v/>
      </c>
      <c r="BP67" s="86"/>
      <c r="BQ67" s="88" t="str">
        <f>IF(LEN(BQ61)&gt;0,(BQ65/BQ63)*100,"")</f>
        <v/>
      </c>
      <c r="BR67" s="86"/>
      <c r="BS67" s="88" t="str">
        <f>IF(LEN(BS61)&gt;0,(BS65/BS63)*100,"")</f>
        <v/>
      </c>
      <c r="BT67" s="86"/>
      <c r="BU67" s="88" t="str">
        <f>IF(LEN(BU61)&gt;0,(BU65/BU63)*100,"")</f>
        <v/>
      </c>
      <c r="BV67" s="86"/>
      <c r="BW67" s="88" t="str">
        <f>IF(LEN(BW61)&gt;0,(BW65/BW63)*100,"")</f>
        <v/>
      </c>
      <c r="BX67" s="86"/>
      <c r="BY67" s="88" t="str">
        <f>IF(LEN(BY61)&gt;0,(BY65/BY63)*100,"")</f>
        <v/>
      </c>
      <c r="BZ67" s="86"/>
      <c r="CA67" s="88" t="str">
        <f>IF(LEN(CA61)&gt;0,(CA65/CA63)*100,"")</f>
        <v/>
      </c>
      <c r="CB67" s="86"/>
      <c r="CC67" s="88" t="str">
        <f>IF(LEN(CC61)&gt;0,(CC65/CC63)*100,"")</f>
        <v/>
      </c>
      <c r="CD67" s="86"/>
      <c r="CE67" s="88" t="str">
        <f>IF(LEN(CE61)&gt;0,(CE65/CE63)*100,"")</f>
        <v/>
      </c>
    </row>
    <row r="68" spans="2:88" s="85" customFormat="1" ht="21.75" customHeight="1">
      <c r="B68" s="86" t="s">
        <v>19</v>
      </c>
      <c r="C68" s="85" t="str">
        <f>'Koreksi (p)'!C9</f>
        <v>A</v>
      </c>
      <c r="D68" s="89" t="str">
        <f>IF(D66&lt;$CI$11,"rem","")</f>
        <v/>
      </c>
      <c r="F68" s="89" t="str">
        <f>IF(F66&lt;$CI$11,"rem","")</f>
        <v/>
      </c>
      <c r="H68" s="89" t="str">
        <f>IF(H66&lt;$CI$11,"rem","")</f>
        <v/>
      </c>
      <c r="J68" s="89" t="str">
        <f>IF(J66&lt;$CI$11,"rem","")</f>
        <v>rem</v>
      </c>
      <c r="L68" s="89" t="str">
        <f>IF(L66&lt;$CI$11,"rem","")</f>
        <v>rem</v>
      </c>
      <c r="N68" s="89" t="str">
        <f>IF(N66&lt;$CI$11,"rem","")</f>
        <v/>
      </c>
      <c r="P68" s="89" t="str">
        <f>IF(P66&lt;$CI$11,"rem","")</f>
        <v/>
      </c>
      <c r="R68" s="89" t="str">
        <f>IF(R66&lt;$CI$11,"rem","")</f>
        <v/>
      </c>
      <c r="T68" s="89" t="str">
        <f>IF(T66&lt;$CI$11,"rem","")</f>
        <v>rem</v>
      </c>
      <c r="V68" s="89" t="str">
        <f>IF(V66&lt;$CI$11,"rem","")</f>
        <v/>
      </c>
      <c r="X68" s="89" t="str">
        <f>IF(X66&lt;$CI$11,"rem","")</f>
        <v/>
      </c>
      <c r="Z68" s="89" t="str">
        <f>IF(Z66&lt;$CI$11,"rem","")</f>
        <v/>
      </c>
      <c r="AB68" s="89" t="str">
        <f>IF(AB66&lt;$CI$11,"rem","")</f>
        <v/>
      </c>
      <c r="AD68" s="89" t="str">
        <f>IF(AD66&lt;$CI$11,"rem","")</f>
        <v/>
      </c>
      <c r="AF68" s="89" t="str">
        <f>IF(AF66&lt;$CI$11,"rem","")</f>
        <v/>
      </c>
      <c r="AH68" s="89" t="str">
        <f>IF(AH66&lt;$CI$11,"rem","")</f>
        <v/>
      </c>
      <c r="AJ68" s="89" t="str">
        <f>IF(AJ66&lt;$CI$11,"rem","")</f>
        <v/>
      </c>
      <c r="AL68" s="89" t="str">
        <f>IF(AL66&lt;$CI$11,"rem","")</f>
        <v/>
      </c>
      <c r="AN68" s="89" t="str">
        <f>IF(AN66&lt;$CI$11,"rem","")</f>
        <v/>
      </c>
      <c r="AP68" s="89" t="str">
        <f>IF(AP66&lt;$CI$11,"rem","")</f>
        <v/>
      </c>
      <c r="AR68" s="89" t="str">
        <f>IF(AR66&lt;$CI$11,"rem","")</f>
        <v/>
      </c>
      <c r="AT68" s="89" t="str">
        <f>IF(AT66&lt;$CI$11,"rem","")</f>
        <v/>
      </c>
      <c r="AV68" s="89" t="str">
        <f>IF(AV66&lt;$CI$11,"rem","")</f>
        <v/>
      </c>
      <c r="AX68" s="89" t="str">
        <f>IF(AX66&lt;$CI$11,"rem","")</f>
        <v/>
      </c>
      <c r="AZ68" s="89" t="str">
        <f>IF(AZ66&lt;$CI$11,"rem","")</f>
        <v/>
      </c>
      <c r="BB68" s="89" t="str">
        <f>IF(BB66&lt;$CI$11,"rem","")</f>
        <v/>
      </c>
      <c r="BD68" s="89" t="str">
        <f>IF(BD66&lt;$CI$11,"rem","")</f>
        <v/>
      </c>
      <c r="BF68" s="89" t="str">
        <f>IF(BF66&lt;$CI$11,"rem","")</f>
        <v/>
      </c>
      <c r="BH68" s="89" t="str">
        <f>IF(BH66&lt;$CI$11,"rem","")</f>
        <v/>
      </c>
      <c r="BJ68" s="89" t="str">
        <f>IF(BJ66&lt;$CI$11,"rem","")</f>
        <v/>
      </c>
      <c r="BL68" s="89" t="str">
        <f>IF(BL66&lt;$CI$11,"rem","")</f>
        <v/>
      </c>
      <c r="BN68" s="89" t="str">
        <f>IF(BN66&lt;$CI$11,"rem","")</f>
        <v/>
      </c>
      <c r="BP68" s="89" t="str">
        <f>IF(BP66&lt;$CI$11,"rem","")</f>
        <v/>
      </c>
      <c r="BR68" s="89" t="str">
        <f>IF(BR66&lt;$CI$11,"rem","")</f>
        <v/>
      </c>
      <c r="BT68" s="89" t="str">
        <f>IF(BT66&lt;$CI$11,"rem","")</f>
        <v/>
      </c>
      <c r="BV68" s="89" t="str">
        <f>IF(BV66&lt;$CI$11,"rem","")</f>
        <v/>
      </c>
      <c r="BX68" s="89" t="str">
        <f>IF(BX66&lt;$CI$11,"rem","")</f>
        <v/>
      </c>
      <c r="BZ68" s="89" t="str">
        <f>IF(BZ66&lt;$CI$11,"rem","")</f>
        <v/>
      </c>
      <c r="CB68" s="89" t="str">
        <f>IF(CB66&lt;$CI$11,"rem","")</f>
        <v/>
      </c>
      <c r="CD68" s="89" t="str">
        <f>IF(CD66&lt;$CI$11,"rem","")</f>
        <v/>
      </c>
    </row>
    <row r="69" spans="2:88" s="85" customFormat="1" ht="12.75" customHeight="1">
      <c r="B69" s="86"/>
      <c r="D69" s="89" t="str">
        <f>IF(D68="rem",D13&amp;", ","")</f>
        <v/>
      </c>
      <c r="F69" s="89" t="str">
        <f>IF(F68="rem",F13&amp;", ","")</f>
        <v/>
      </c>
      <c r="H69" s="89" t="str">
        <f>IF(H68="rem",H13&amp;", ","")</f>
        <v/>
      </c>
      <c r="J69" s="89" t="str">
        <f>IF(J68="rem",J13&amp;", ","")</f>
        <v xml:space="preserve">4, </v>
      </c>
      <c r="L69" s="89" t="str">
        <f>IF(L68="rem",L13&amp;", ","")</f>
        <v xml:space="preserve">5, </v>
      </c>
      <c r="N69" s="89" t="str">
        <f>IF(N68="rem",N13&amp;", ","")</f>
        <v/>
      </c>
      <c r="P69" s="89" t="str">
        <f>IF(P68="rem",P13&amp;", ","")</f>
        <v/>
      </c>
      <c r="R69" s="89" t="str">
        <f>IF(R68="rem",R13&amp;", ","")</f>
        <v/>
      </c>
      <c r="T69" s="89" t="str">
        <f>IF(T68="rem",T13&amp;", ","")</f>
        <v xml:space="preserve">9, </v>
      </c>
      <c r="V69" s="89" t="str">
        <f>IF(V68="rem",V13&amp;", ","")</f>
        <v/>
      </c>
      <c r="X69" s="89" t="str">
        <f>IF(X68="rem",X13&amp;", ","")</f>
        <v/>
      </c>
      <c r="Z69" s="89" t="str">
        <f>IF(Z68="rem",Z13&amp;", ","")</f>
        <v/>
      </c>
      <c r="AB69" s="89" t="str">
        <f>IF(AB68="rem",AB13&amp;", ","")</f>
        <v/>
      </c>
      <c r="AD69" s="89" t="str">
        <f>IF(AD68="rem",AD13&amp;", ","")</f>
        <v/>
      </c>
      <c r="AF69" s="89" t="str">
        <f>IF(AF68="rem",AF13&amp;", ","")</f>
        <v/>
      </c>
      <c r="AH69" s="89" t="str">
        <f>IF(AH68="rem",AH13&amp;", ","")</f>
        <v/>
      </c>
      <c r="AJ69" s="89" t="str">
        <f>IF(AJ68="rem",AJ13&amp;", ","")</f>
        <v/>
      </c>
      <c r="AL69" s="89" t="str">
        <f>IF(AL68="rem",AL13&amp;", ","")</f>
        <v/>
      </c>
      <c r="AN69" s="89" t="str">
        <f>IF(AN68="rem",AN13&amp;", ","")</f>
        <v/>
      </c>
      <c r="AP69" s="89" t="str">
        <f>IF(AP68="rem",AP13&amp;", ","")</f>
        <v/>
      </c>
      <c r="AR69" s="89" t="str">
        <f>IF(AR68="rem",AR13&amp;", ","")</f>
        <v/>
      </c>
      <c r="AT69" s="89" t="str">
        <f>IF(AT68="rem",AT13&amp;", ","")</f>
        <v/>
      </c>
      <c r="AV69" s="89" t="str">
        <f>IF(AV68="rem",AV13&amp;", ","")</f>
        <v/>
      </c>
      <c r="AX69" s="89" t="str">
        <f>IF(AX68="rem",AX13&amp;", ","")</f>
        <v/>
      </c>
      <c r="AZ69" s="89" t="str">
        <f>IF(AZ68="rem",AZ13&amp;", ","")</f>
        <v/>
      </c>
      <c r="BB69" s="89" t="str">
        <f>IF(BB68="rem",BB13&amp;", ","")</f>
        <v/>
      </c>
      <c r="BD69" s="89" t="str">
        <f>IF(BD68="rem",BD13&amp;", ","")</f>
        <v/>
      </c>
      <c r="BF69" s="89" t="str">
        <f>IF(BF68="rem",BF13&amp;", ","")</f>
        <v/>
      </c>
      <c r="BH69" s="89" t="str">
        <f>IF(BH68="rem",BH13&amp;", ","")</f>
        <v/>
      </c>
      <c r="BJ69" s="89" t="str">
        <f>IF(BJ68="rem",BJ13&amp;", ","")</f>
        <v/>
      </c>
      <c r="BL69" s="89" t="str">
        <f>IF(BL68="rem",BL13&amp;", ","")</f>
        <v/>
      </c>
      <c r="BN69" s="89" t="str">
        <f>IF(BN68="rem",BN13&amp;", ","")</f>
        <v/>
      </c>
      <c r="BP69" s="89" t="str">
        <f>IF(BP68="rem",BP13&amp;", ","")</f>
        <v/>
      </c>
      <c r="BR69" s="89" t="str">
        <f>IF(BR68="rem",BR13&amp;", ","")</f>
        <v/>
      </c>
      <c r="BT69" s="89" t="str">
        <f>IF(BT68="rem",BT13&amp;", ","")</f>
        <v/>
      </c>
      <c r="BV69" s="89" t="str">
        <f>IF(BV68="rem",BV13&amp;", ","")</f>
        <v/>
      </c>
      <c r="BX69" s="89" t="str">
        <f>IF(BX68="rem",BX13&amp;", ","")</f>
        <v/>
      </c>
      <c r="BZ69" s="89" t="str">
        <f>IF(BZ68="rem",BZ13&amp;", ","")</f>
        <v/>
      </c>
      <c r="CB69" s="89" t="str">
        <f>IF(CB68="rem",CB13&amp;", ","")</f>
        <v/>
      </c>
      <c r="CD69" s="89" t="str">
        <f>IF(CD68="rem",CD13&amp;", ","")</f>
        <v/>
      </c>
    </row>
    <row r="70" spans="2:88" s="85" customFormat="1" ht="27.75" customHeight="1">
      <c r="B70" s="86"/>
      <c r="C70" s="85" t="str">
        <f>'Koreksi (p)'!C10</f>
        <v>B</v>
      </c>
      <c r="D70" s="86"/>
      <c r="E70" s="89" t="str">
        <f>IF(E67&lt;$CI$11,"rem","")</f>
        <v>rem</v>
      </c>
      <c r="F70" s="86"/>
      <c r="G70" s="89" t="str">
        <f>IF(G67&lt;$CI$11,"rem","")</f>
        <v/>
      </c>
      <c r="H70" s="86"/>
      <c r="I70" s="89" t="str">
        <f>IF(I67&lt;$CI$11,"rem","")</f>
        <v>rem</v>
      </c>
      <c r="J70" s="86"/>
      <c r="K70" s="89" t="str">
        <f>IF(K67&lt;$CI$11,"rem","")</f>
        <v>rem</v>
      </c>
      <c r="L70" s="86"/>
      <c r="M70" s="89" t="str">
        <f>IF(M67&lt;$CI$11,"rem","")</f>
        <v>rem</v>
      </c>
      <c r="N70" s="86"/>
      <c r="O70" s="89" t="str">
        <f>IF(O67&lt;$CI$11,"rem","")</f>
        <v/>
      </c>
      <c r="P70" s="86"/>
      <c r="Q70" s="89" t="str">
        <f>IF(Q67&lt;$CI$11,"rem","")</f>
        <v>rem</v>
      </c>
      <c r="R70" s="86"/>
      <c r="S70" s="89" t="str">
        <f>IF(S67&lt;$CI$11,"rem","")</f>
        <v>rem</v>
      </c>
      <c r="T70" s="86"/>
      <c r="U70" s="89" t="str">
        <f>IF(U67&lt;$CI$11,"rem","")</f>
        <v/>
      </c>
      <c r="V70" s="86"/>
      <c r="W70" s="89" t="str">
        <f>IF(W67&lt;$CI$11,"rem","")</f>
        <v>rem</v>
      </c>
      <c r="X70" s="86"/>
      <c r="Y70" s="89" t="str">
        <f>IF(Y67&lt;$CI$11,"rem","")</f>
        <v/>
      </c>
      <c r="Z70" s="86"/>
      <c r="AA70" s="89" t="str">
        <f>IF(AA67&lt;$CI$11,"rem","")</f>
        <v/>
      </c>
      <c r="AB70" s="86"/>
      <c r="AC70" s="89" t="str">
        <f>IF(AC67&lt;$CI$11,"rem","")</f>
        <v/>
      </c>
      <c r="AD70" s="86"/>
      <c r="AE70" s="89" t="str">
        <f>IF(AE67&lt;$CI$11,"rem","")</f>
        <v/>
      </c>
      <c r="AF70" s="86"/>
      <c r="AG70" s="89" t="str">
        <f>IF(AG67&lt;$CI$11,"rem","")</f>
        <v/>
      </c>
      <c r="AH70" s="86"/>
      <c r="AI70" s="89" t="str">
        <f>IF(AI67&lt;$CI$11,"rem","")</f>
        <v/>
      </c>
      <c r="AJ70" s="86"/>
      <c r="AK70" s="89" t="str">
        <f>IF(AK67&lt;$CI$11,"rem","")</f>
        <v/>
      </c>
      <c r="AL70" s="86"/>
      <c r="AM70" s="89" t="str">
        <f>IF(AM67&lt;$CI$11,"rem","")</f>
        <v/>
      </c>
      <c r="AN70" s="86"/>
      <c r="AO70" s="89" t="str">
        <f>IF(AO67&lt;$CI$11,"rem","")</f>
        <v/>
      </c>
      <c r="AP70" s="86"/>
      <c r="AQ70" s="89" t="str">
        <f>IF(AQ67&lt;$CI$11,"rem","")</f>
        <v/>
      </c>
      <c r="AR70" s="86"/>
      <c r="AS70" s="89" t="str">
        <f>IF(AS67&lt;$CI$11,"rem","")</f>
        <v/>
      </c>
      <c r="AT70" s="86"/>
      <c r="AU70" s="89" t="str">
        <f>IF(AU67&lt;$CI$11,"rem","")</f>
        <v/>
      </c>
      <c r="AV70" s="86"/>
      <c r="AW70" s="89" t="str">
        <f>IF(AW67&lt;$CI$11,"rem","")</f>
        <v/>
      </c>
      <c r="AX70" s="86"/>
      <c r="AY70" s="89" t="str">
        <f>IF(AY67&lt;$CI$11,"rem","")</f>
        <v/>
      </c>
      <c r="AZ70" s="86"/>
      <c r="BA70" s="89" t="str">
        <f>IF(BA67&lt;$CI$11,"rem","")</f>
        <v/>
      </c>
      <c r="BB70" s="86"/>
      <c r="BC70" s="89" t="str">
        <f>IF(BC67&lt;$CI$11,"rem","")</f>
        <v/>
      </c>
      <c r="BD70" s="86"/>
      <c r="BE70" s="89" t="str">
        <f>IF(BE67&lt;$CI$11,"rem","")</f>
        <v/>
      </c>
      <c r="BF70" s="86"/>
      <c r="BG70" s="89" t="str">
        <f>IF(BG67&lt;$CI$11,"rem","")</f>
        <v/>
      </c>
      <c r="BH70" s="86"/>
      <c r="BI70" s="89" t="str">
        <f>IF(BI67&lt;$CI$11,"rem","")</f>
        <v/>
      </c>
      <c r="BJ70" s="86"/>
      <c r="BK70" s="89" t="str">
        <f>IF(BK67&lt;$CI$11,"rem","")</f>
        <v/>
      </c>
      <c r="BL70" s="86"/>
      <c r="BM70" s="89" t="str">
        <f>IF(BM67&lt;$CI$11,"rem","")</f>
        <v/>
      </c>
      <c r="BN70" s="86"/>
      <c r="BO70" s="89" t="str">
        <f>IF(BO67&lt;$CI$11,"rem","")</f>
        <v/>
      </c>
      <c r="BP70" s="86"/>
      <c r="BQ70" s="89" t="str">
        <f>IF(BQ67&lt;$CI$11,"rem","")</f>
        <v/>
      </c>
      <c r="BR70" s="86"/>
      <c r="BS70" s="89" t="str">
        <f>IF(BS67&lt;$CI$11,"rem","")</f>
        <v/>
      </c>
      <c r="BT70" s="86"/>
      <c r="BU70" s="89" t="str">
        <f>IF(BU67&lt;$CI$11,"rem","")</f>
        <v/>
      </c>
      <c r="BV70" s="86"/>
      <c r="BW70" s="89" t="str">
        <f>IF(BW67&lt;$CI$11,"rem","")</f>
        <v/>
      </c>
      <c r="BX70" s="86"/>
      <c r="BY70" s="89" t="str">
        <f>IF(BY67&lt;$CI$11,"rem","")</f>
        <v/>
      </c>
      <c r="BZ70" s="86"/>
      <c r="CA70" s="89" t="str">
        <f>IF(CA67&lt;$CI$11,"rem","")</f>
        <v/>
      </c>
      <c r="CB70" s="86"/>
      <c r="CC70" s="89" t="str">
        <f>IF(CC67&lt;$CI$11,"rem","")</f>
        <v/>
      </c>
      <c r="CD70" s="86"/>
      <c r="CE70" s="89" t="str">
        <f>IF(CE67&lt;$CI$11,"rem","")</f>
        <v/>
      </c>
    </row>
    <row r="71" spans="2:88" s="85" customFormat="1" ht="12.75" customHeight="1">
      <c r="B71" s="86"/>
      <c r="D71" s="86"/>
      <c r="E71" s="89" t="str">
        <f>IF(E70="rem",D13&amp;", ","")</f>
        <v xml:space="preserve">1, </v>
      </c>
      <c r="F71" s="86"/>
      <c r="G71" s="89" t="str">
        <f>IF(G70="rem",F13&amp;", ","")</f>
        <v/>
      </c>
      <c r="H71" s="86"/>
      <c r="I71" s="89" t="str">
        <f>IF(I70="rem",H13&amp;", ","")</f>
        <v xml:space="preserve">3, </v>
      </c>
      <c r="J71" s="86"/>
      <c r="K71" s="89" t="str">
        <f>IF(K70="rem",J13&amp;", ","")</f>
        <v xml:space="preserve">4, </v>
      </c>
      <c r="L71" s="86"/>
      <c r="M71" s="89" t="str">
        <f>IF(M70="rem",L13&amp;", ","")</f>
        <v xml:space="preserve">5, </v>
      </c>
      <c r="N71" s="86"/>
      <c r="O71" s="89" t="str">
        <f>IF(O70="rem",N13&amp;", ","")</f>
        <v/>
      </c>
      <c r="P71" s="86"/>
      <c r="Q71" s="89" t="str">
        <f>IF(Q70="rem",P13&amp;", ","")</f>
        <v xml:space="preserve">7, </v>
      </c>
      <c r="R71" s="86"/>
      <c r="S71" s="89" t="str">
        <f>IF(S70="rem",R13&amp;", ","")</f>
        <v xml:space="preserve">8, </v>
      </c>
      <c r="T71" s="86"/>
      <c r="U71" s="89" t="str">
        <f>IF(U70="rem",T13&amp;", ","")</f>
        <v/>
      </c>
      <c r="V71" s="86"/>
      <c r="W71" s="89" t="str">
        <f>IF(W70="rem",V13&amp;", ","")</f>
        <v xml:space="preserve">10, </v>
      </c>
      <c r="X71" s="86"/>
      <c r="Y71" s="89" t="str">
        <f>IF(Y70="rem",X13&amp;", ","")</f>
        <v/>
      </c>
      <c r="Z71" s="86"/>
      <c r="AA71" s="89" t="str">
        <f>IF(AA70="rem",Z13&amp;", ","")</f>
        <v/>
      </c>
      <c r="AB71" s="86"/>
      <c r="AC71" s="89" t="str">
        <f>IF(AC70="rem",AB13&amp;", ","")</f>
        <v/>
      </c>
      <c r="AD71" s="86"/>
      <c r="AE71" s="89" t="str">
        <f>IF(AE70="rem",AD13&amp;", ","")</f>
        <v/>
      </c>
      <c r="AF71" s="86"/>
      <c r="AG71" s="89" t="str">
        <f>IF(AG70="rem",AF13&amp;", ","")</f>
        <v/>
      </c>
      <c r="AH71" s="86"/>
      <c r="AI71" s="89" t="str">
        <f>IF(AI70="rem",AH13&amp;", ","")</f>
        <v/>
      </c>
      <c r="AJ71" s="86"/>
      <c r="AK71" s="89" t="str">
        <f>IF(AK70="rem",AJ13&amp;", ","")</f>
        <v/>
      </c>
      <c r="AL71" s="86"/>
      <c r="AM71" s="89" t="str">
        <f>IF(AM70="rem",AL13&amp;", ","")</f>
        <v/>
      </c>
      <c r="AN71" s="86"/>
      <c r="AO71" s="89" t="str">
        <f>IF(AO70="rem",AN13&amp;", ","")</f>
        <v/>
      </c>
      <c r="AP71" s="86"/>
      <c r="AQ71" s="89" t="str">
        <f>IF(AQ70="rem",AP13&amp;", ","")</f>
        <v/>
      </c>
      <c r="AR71" s="86"/>
      <c r="AS71" s="89" t="str">
        <f>IF(AS70="rem",AR13&amp;", ","")</f>
        <v/>
      </c>
      <c r="AT71" s="86"/>
      <c r="AU71" s="89" t="str">
        <f>IF(AU70="rem",AT13&amp;", ","")</f>
        <v/>
      </c>
      <c r="AV71" s="86"/>
      <c r="AW71" s="89" t="str">
        <f>IF(AW70="rem",AV13&amp;", ","")</f>
        <v/>
      </c>
      <c r="AX71" s="86"/>
      <c r="AY71" s="89" t="str">
        <f>IF(AY70="rem",AX13&amp;", ","")</f>
        <v/>
      </c>
      <c r="AZ71" s="86"/>
      <c r="BA71" s="89" t="str">
        <f>IF(BA70="rem",AZ13&amp;", ","")</f>
        <v/>
      </c>
      <c r="BB71" s="86"/>
      <c r="BC71" s="89" t="str">
        <f>IF(BC70="rem",BB13&amp;", ","")</f>
        <v/>
      </c>
      <c r="BD71" s="86"/>
      <c r="BE71" s="89" t="str">
        <f>IF(BE70="rem",BD13&amp;", ","")</f>
        <v/>
      </c>
      <c r="BF71" s="86"/>
      <c r="BG71" s="89" t="str">
        <f>IF(BG70="rem",BF13&amp;", ","")</f>
        <v/>
      </c>
      <c r="BH71" s="86"/>
      <c r="BI71" s="89" t="str">
        <f>IF(BI70="rem",BH13&amp;", ","")</f>
        <v/>
      </c>
      <c r="BJ71" s="86"/>
      <c r="BK71" s="89" t="str">
        <f>IF(BK70="rem",BJ13&amp;", ","")</f>
        <v/>
      </c>
      <c r="BL71" s="86"/>
      <c r="BM71" s="89" t="str">
        <f>IF(BM70="rem",BL13&amp;", ","")</f>
        <v/>
      </c>
      <c r="BN71" s="86"/>
      <c r="BO71" s="89" t="str">
        <f>IF(BO70="rem",BN13&amp;", ","")</f>
        <v/>
      </c>
      <c r="BP71" s="86"/>
      <c r="BQ71" s="89" t="str">
        <f>IF(BQ70="rem",BP13&amp;", ","")</f>
        <v/>
      </c>
      <c r="BR71" s="86"/>
      <c r="BS71" s="89" t="str">
        <f>IF(BS70="rem",BR13&amp;", ","")</f>
        <v/>
      </c>
      <c r="BT71" s="86"/>
      <c r="BU71" s="89" t="str">
        <f>IF(BU70="rem",BT13&amp;", ","")</f>
        <v/>
      </c>
      <c r="BV71" s="86"/>
      <c r="BW71" s="89" t="str">
        <f>IF(BW70="rem",BV13&amp;", ","")</f>
        <v/>
      </c>
      <c r="BX71" s="86"/>
      <c r="BY71" s="89" t="str">
        <f>IF(BY70="rem",BX13&amp;", ","")</f>
        <v/>
      </c>
      <c r="BZ71" s="86"/>
      <c r="CA71" s="89" t="str">
        <f>IF(CA70="rem",BZ13&amp;", ","")</f>
        <v/>
      </c>
      <c r="CB71" s="86"/>
      <c r="CC71" s="89" t="str">
        <f>IF(CC70="rem",CB13&amp;", ","")</f>
        <v/>
      </c>
      <c r="CD71" s="86"/>
      <c r="CE71" s="89" t="str">
        <f>IF(CE70="rem",CD13&amp;", ","")</f>
        <v/>
      </c>
    </row>
    <row r="73" spans="2:88" ht="11.25" customHeight="1">
      <c r="B73" s="24" t="s">
        <v>23</v>
      </c>
      <c r="C73" s="24"/>
      <c r="D73" s="24"/>
      <c r="E73" s="24"/>
      <c r="F73" s="24"/>
      <c r="G73" s="24"/>
      <c r="H73" s="24"/>
      <c r="I73" s="24"/>
      <c r="J73" s="24"/>
      <c r="CF73" s="173" t="s">
        <v>24</v>
      </c>
      <c r="CG73" s="173"/>
      <c r="CH73" s="23"/>
      <c r="CI73" s="23"/>
      <c r="CJ73" s="23"/>
    </row>
    <row r="74" spans="2:88" ht="11.25" customHeight="1">
      <c r="B74" s="24" t="s">
        <v>22</v>
      </c>
      <c r="C74" s="24"/>
      <c r="D74" s="24"/>
      <c r="E74" s="24"/>
      <c r="F74" s="24"/>
      <c r="G74" s="24"/>
      <c r="H74" s="24"/>
      <c r="I74" s="24"/>
      <c r="J74" s="24"/>
      <c r="W74" s="174" t="s">
        <v>25</v>
      </c>
      <c r="X74" s="174"/>
      <c r="Y74" s="174"/>
      <c r="Z74" s="174"/>
      <c r="AA74" s="174"/>
      <c r="AB74" s="174"/>
      <c r="AC74" s="174"/>
      <c r="AD74" s="174"/>
      <c r="AE74" s="174"/>
      <c r="AF74" s="174"/>
      <c r="AG74" s="174"/>
      <c r="AH74" s="174"/>
      <c r="AI74" s="174"/>
      <c r="AJ74" s="174"/>
      <c r="AK74" s="174"/>
      <c r="AL74" s="174"/>
      <c r="AM74" s="174"/>
      <c r="AN74" s="174"/>
      <c r="AO74" s="174"/>
      <c r="AP74" s="174"/>
      <c r="AQ74" s="174"/>
      <c r="AR74" s="174"/>
      <c r="AS74" s="174"/>
      <c r="AT74" s="174"/>
      <c r="AU74" s="174"/>
      <c r="AV74" s="174"/>
      <c r="AW74" s="174"/>
      <c r="AX74" s="174"/>
      <c r="AY74" s="174"/>
      <c r="AZ74" s="174"/>
      <c r="BA74" s="174"/>
      <c r="BB74" s="174"/>
      <c r="BC74" s="174"/>
      <c r="BD74" s="174"/>
      <c r="BE74" s="174"/>
      <c r="BF74" s="174"/>
      <c r="BG74" s="174"/>
      <c r="BH74" s="174"/>
      <c r="BI74" s="174"/>
      <c r="BJ74" s="174"/>
      <c r="BK74" s="174"/>
      <c r="BL74" s="174"/>
      <c r="BM74" s="174"/>
      <c r="BN74" s="174"/>
      <c r="BO74" s="174"/>
      <c r="BP74" s="174"/>
      <c r="BQ74" s="174"/>
      <c r="BR74" s="174"/>
      <c r="BS74" s="174"/>
      <c r="BT74" s="174"/>
      <c r="BU74" s="174"/>
      <c r="BV74" s="174"/>
      <c r="BW74" s="174"/>
      <c r="BX74" s="174"/>
      <c r="BY74" s="174"/>
      <c r="BZ74" s="174"/>
      <c r="CA74" s="174"/>
      <c r="CB74" s="174"/>
      <c r="CC74" s="174"/>
      <c r="CD74" s="174"/>
      <c r="CE74" s="174"/>
      <c r="CF74" s="174"/>
      <c r="CG74" s="174"/>
      <c r="CH74" s="174"/>
      <c r="CI74" s="174"/>
      <c r="CJ74" s="174"/>
    </row>
    <row r="78" spans="2:88" ht="11.25" customHeight="1">
      <c r="B78" s="8"/>
      <c r="C78" s="8"/>
      <c r="D78" s="8"/>
      <c r="E78" s="8"/>
      <c r="F78" s="8"/>
      <c r="G78" s="8"/>
      <c r="H78" s="8"/>
      <c r="I78" s="8"/>
      <c r="J78" s="8"/>
      <c r="CH78" s="8"/>
      <c r="CI78" s="8"/>
      <c r="CJ78" s="8"/>
    </row>
    <row r="79" spans="2:88" ht="11.25" customHeight="1">
      <c r="B79" s="8"/>
      <c r="C79" s="8"/>
      <c r="D79" s="8"/>
      <c r="E79" s="8"/>
      <c r="F79" s="8"/>
      <c r="G79" s="8"/>
      <c r="H79" s="8"/>
      <c r="I79" s="8"/>
      <c r="J79" s="8"/>
      <c r="CH79" s="8"/>
      <c r="CI79" s="8"/>
      <c r="CJ79" s="8"/>
    </row>
  </sheetData>
  <sheetProtection sheet="1" objects="1" scenarios="1"/>
  <dataConsolidate/>
  <mergeCells count="52">
    <mergeCell ref="CF73:CG73"/>
    <mergeCell ref="W74:CJ74"/>
    <mergeCell ref="CI12:CJ12"/>
    <mergeCell ref="A1:CJ1"/>
    <mergeCell ref="A12:A13"/>
    <mergeCell ref="B12:B13"/>
    <mergeCell ref="CF12:CG12"/>
    <mergeCell ref="CH12:CH13"/>
    <mergeCell ref="C12:C13"/>
    <mergeCell ref="V13:W13"/>
    <mergeCell ref="AH13:AI13"/>
    <mergeCell ref="D12:CE12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CB13:CC13"/>
    <mergeCell ref="CD13:CE13"/>
    <mergeCell ref="BH13:BI13"/>
    <mergeCell ref="BJ13:BK13"/>
    <mergeCell ref="BL13:BM13"/>
    <mergeCell ref="BN13:BO13"/>
    <mergeCell ref="BP13:BQ13"/>
    <mergeCell ref="BR13:BS13"/>
    <mergeCell ref="BZ13:CA13"/>
    <mergeCell ref="BX13:BY13"/>
    <mergeCell ref="AV13:AW13"/>
    <mergeCell ref="AX13:AY13"/>
    <mergeCell ref="AZ13:BA13"/>
    <mergeCell ref="BB13:BC13"/>
    <mergeCell ref="BD13:BE13"/>
    <mergeCell ref="BF13:BG13"/>
    <mergeCell ref="D10:F10"/>
    <mergeCell ref="D11:F11"/>
    <mergeCell ref="BT13:BU13"/>
    <mergeCell ref="BV13:BW13"/>
    <mergeCell ref="AJ13:AK13"/>
    <mergeCell ref="AL13:AM13"/>
    <mergeCell ref="AN13:AO13"/>
    <mergeCell ref="AP13:AQ13"/>
    <mergeCell ref="AR13:AS13"/>
    <mergeCell ref="AT13:AU13"/>
    <mergeCell ref="X13:Y13"/>
    <mergeCell ref="Z13:AA13"/>
    <mergeCell ref="AB13:AC13"/>
    <mergeCell ref="AD13:AE13"/>
    <mergeCell ref="AF13:AG13"/>
  </mergeCells>
  <phoneticPr fontId="0" type="noConversion"/>
  <conditionalFormatting sqref="E14:CE58">
    <cfRule type="cellIs" dxfId="5" priority="1" stopIfTrue="1" operator="equal">
      <formula>0</formula>
    </cfRule>
  </conditionalFormatting>
  <conditionalFormatting sqref="B14:B58">
    <cfRule type="cellIs" dxfId="4" priority="3" stopIfTrue="1" operator="equal">
      <formula>0</formula>
    </cfRule>
  </conditionalFormatting>
  <dataValidations disablePrompts="1" count="1">
    <dataValidation type="decimal" allowBlank="1" showInputMessage="1" showErrorMessage="1" errorTitle="Ketuntasan" error="Harus diisi angka 1 - 100 ya ... !" promptTitle="Ketuntasan" prompt="Harus diisi angka 1 - 100 ya ... !" sqref="CI10:CI11">
      <formula1>1</formula1>
      <formula2>100</formula2>
    </dataValidation>
  </dataValidations>
  <pageMargins left="0.45" right="0.37" top="0.28000000000000003" bottom="0.3" header="0.25" footer="0.28000000000000003"/>
  <pageSetup paperSize="256" orientation="portrait" horizontalDpi="4294967293" verticalDpi="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R88"/>
  <sheetViews>
    <sheetView workbookViewId="0">
      <selection activeCell="G5" sqref="G5"/>
    </sheetView>
  </sheetViews>
  <sheetFormatPr defaultRowHeight="12.75"/>
  <cols>
    <col min="1" max="1" width="4" style="9" customWidth="1"/>
    <col min="2" max="2" width="6.28515625" style="9" customWidth="1"/>
    <col min="3" max="3" width="26.7109375" style="9" customWidth="1"/>
    <col min="4" max="4" width="4.7109375" style="9" bestFit="1" customWidth="1"/>
    <col min="5" max="5" width="6.7109375" style="9" customWidth="1"/>
    <col min="6" max="6" width="14" style="9" customWidth="1"/>
    <col min="7" max="7" width="21.140625" style="9" customWidth="1"/>
    <col min="8" max="16384" width="9.140625" style="9"/>
  </cols>
  <sheetData>
    <row r="1" spans="1:18">
      <c r="A1" s="194" t="s">
        <v>29</v>
      </c>
      <c r="B1" s="194"/>
      <c r="C1" s="194"/>
      <c r="D1" s="194"/>
      <c r="E1" s="194"/>
      <c r="F1" s="194"/>
      <c r="G1" s="194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>
      <c r="A2" s="20"/>
      <c r="B2" s="20"/>
      <c r="C2" s="20"/>
      <c r="D2" s="20"/>
      <c r="E2" s="20"/>
      <c r="F2" s="20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>
      <c r="C4" s="9" t="s">
        <v>11</v>
      </c>
      <c r="D4" s="11" t="s">
        <v>17</v>
      </c>
      <c r="E4" s="12" t="s">
        <v>21</v>
      </c>
    </row>
    <row r="5" spans="1:18">
      <c r="C5" s="9" t="s">
        <v>12</v>
      </c>
      <c r="D5" s="11" t="s">
        <v>17</v>
      </c>
      <c r="E5" s="13" t="str">
        <f>'Analisis (p)'!D4</f>
        <v>Ilmu Pengetahuan Alam</v>
      </c>
    </row>
    <row r="6" spans="1:18">
      <c r="C6" s="9" t="s">
        <v>13</v>
      </c>
      <c r="D6" s="11" t="s">
        <v>17</v>
      </c>
      <c r="E6" s="13" t="str">
        <f>'Analisis (p)'!D5</f>
        <v>1.3. Suhu dan Pengukuran</v>
      </c>
    </row>
    <row r="7" spans="1:18">
      <c r="C7" s="9" t="s">
        <v>14</v>
      </c>
      <c r="D7" s="11" t="s">
        <v>17</v>
      </c>
      <c r="E7" s="13" t="str">
        <f>'Analisis (p)'!D6</f>
        <v>7f</v>
      </c>
    </row>
    <row r="8" spans="1:18">
      <c r="C8" s="9" t="s">
        <v>15</v>
      </c>
      <c r="D8" s="11" t="s">
        <v>17</v>
      </c>
      <c r="E8" s="13" t="str">
        <f>'Analisis (p)'!D7</f>
        <v>Ulangan Harian</v>
      </c>
    </row>
    <row r="9" spans="1:18">
      <c r="C9" s="9" t="s">
        <v>16</v>
      </c>
      <c r="D9" s="11" t="s">
        <v>17</v>
      </c>
      <c r="E9" s="13" t="str">
        <f>'Analisis (p)'!D8</f>
        <v>Selasa, 28 September 2010</v>
      </c>
    </row>
    <row r="11" spans="1:18">
      <c r="A11" s="14" t="s">
        <v>28</v>
      </c>
    </row>
    <row r="12" spans="1:18">
      <c r="A12" s="9" t="str">
        <f>"Jumlah skor maksimal ideal untuk tiap siswa yang mengerjakan soal A = "&amp;'Analisis (p)'!D10</f>
        <v>Jumlah skor maksimal ideal untuk tiap siswa yang mengerjakan soal A = 10</v>
      </c>
    </row>
    <row r="13" spans="1:18">
      <c r="A13" s="9" t="str">
        <f>"Jumlah skor maksimal ideal untuk tiap siswa yang mengerjakan soal B = "&amp;'Analisis (p)'!D11</f>
        <v>Jumlah skor maksimal ideal untuk tiap siswa yang mengerjakan soal B = 10</v>
      </c>
    </row>
    <row r="15" spans="1:18">
      <c r="A15" s="14" t="s">
        <v>29</v>
      </c>
    </row>
    <row r="16" spans="1:18">
      <c r="A16" s="14" t="s">
        <v>30</v>
      </c>
    </row>
    <row r="17" spans="1:7">
      <c r="B17" s="139" t="str">
        <f>"Banyaknya siswa seluruhnya = "&amp;COUNT('Analisis (p)'!CG14:CG58)</f>
        <v>Banyaknya siswa seluruhnya = 32</v>
      </c>
      <c r="C17" s="139"/>
    </row>
    <row r="18" spans="1:7">
      <c r="B18" s="139" t="str">
        <f>"Banyaknya siswa yang tuntas belajar = "&amp;COUNTIF('Analisis (p)'!CI14:CI58,"V")</f>
        <v>Banyaknya siswa yang tuntas belajar = 22</v>
      </c>
      <c r="C18" s="139"/>
    </row>
    <row r="19" spans="1:7">
      <c r="B19" s="139" t="str">
        <f>"Prosentase banyaknya siswa yang tuntas = "&amp;((COUNTIF('Analisis (p)'!CI14:CI58,"V")/(COUNT('Analisis (p)'!CG14:CG58))*100))&amp;" %."</f>
        <v>Prosentase banyaknya siswa yang tuntas = 68,75 %.</v>
      </c>
      <c r="C19" s="139"/>
    </row>
    <row r="20" spans="1:7">
      <c r="B20" s="139"/>
      <c r="C20" s="139" t="str">
        <f>IF((COUNTIF('Analisis (p)'!CI14:CI58,"V")/(COUNT('Analisis (p)'!CG14:CG58))*100)&lt;85,"(belum tuntas secara klasikal)","(sudah tuntas secara klasikal)")</f>
        <v>(belum tuntas secara klasikal)</v>
      </c>
    </row>
    <row r="22" spans="1:7">
      <c r="A22" s="14" t="s">
        <v>31</v>
      </c>
    </row>
    <row r="23" spans="1:7">
      <c r="B23" s="190" t="str">
        <f>"Perlu perbaikan secara klasikal soal A nomor = "&amp;'Analisis (p)'!D69&amp;'Analisis (p)'!F69&amp;'Analisis (p)'!H69&amp;'Analisis (p)'!J69&amp;'Analisis (p)'!L69&amp;'Analisis (p)'!N69&amp;'Analisis (p)'!P69&amp;'Analisis (p)'!R69&amp;'Analisis (p)'!T69&amp;'Analisis (p)'!V69&amp;'Analisis (p)'!X69&amp;'Analisis (p)'!Z69&amp;'Analisis (p)'!AB69&amp;'Analisis (p)'!AD69&amp;'Analisis (p)'!AF69&amp;'Analisis (p)'!AH69&amp;'Analisis (p)'!AJ69&amp;'Analisis (p)'!AL69&amp;'Analisis (p)'!AN69&amp;'Analisis (p)'!AP69&amp;'Analisis (p)'!AR69&amp;'Analisis (p)'!AT69&amp;'Analisis (p)'!AV69&amp;'Analisis (p)'!AX69&amp;'Analisis (p)'!AZ69&amp;'Analisis (p)'!BB69&amp;'Analisis (p)'!BD69&amp;'Analisis (p)'!BF69&amp;'Analisis (p)'!BH69&amp;'Analisis (p)'!BJ69&amp;'Analisis (p)'!BL69&amp;'Analisis (p)'!BN69&amp;'Analisis (p)'!BP69&amp;'Analisis (p)'!BR69&amp;'Analisis (p)'!BT69&amp;'Analisis (p)'!BV69&amp;'Analisis (p)'!BX69&amp;'Analisis (p)'!BZ69&amp;'Analisis (p)'!CB69&amp;'Analisis (p)'!CD69</f>
        <v xml:space="preserve">Perlu perbaikan secara klasikal soal A nomor = 4, 5, 9, </v>
      </c>
      <c r="C23" s="190"/>
      <c r="D23" s="190"/>
      <c r="E23" s="190"/>
      <c r="F23" s="190"/>
      <c r="G23" s="190"/>
    </row>
    <row r="24" spans="1:7">
      <c r="B24" s="190"/>
      <c r="C24" s="190"/>
      <c r="D24" s="190"/>
      <c r="E24" s="190"/>
      <c r="F24" s="190"/>
      <c r="G24" s="190"/>
    </row>
    <row r="25" spans="1:7">
      <c r="B25" s="191" t="str">
        <f>"Perlu perbaikan secara klasikal soal B nomor = "&amp;'Analisis (p)'!E71&amp;'Analisis (p)'!G71&amp;'Analisis (p)'!I71&amp;'Analisis (p)'!K71&amp;'Analisis (p)'!M71&amp;'Analisis (p)'!O71&amp;'Analisis (p)'!Q71&amp;'Analisis (p)'!S71&amp;'Analisis (p)'!U71&amp;'Analisis (p)'!W71&amp;'Analisis (p)'!Y71&amp;'Analisis (p)'!AA71&amp;'Analisis (p)'!AC71&amp;'Analisis (p)'!AE71&amp;'Analisis (p)'!AG71&amp;'Analisis (p)'!AI71&amp;'Analisis (p)'!AK71&amp;'Analisis (p)'!AM71&amp;'Analisis (p)'!AO71&amp;'Analisis (p)'!AQ71&amp;'Analisis (p)'!AS71&amp;'Analisis (p)'!AU71&amp;'Analisis (p)'!AW71&amp;'Analisis (p)'!AY71&amp;'Analisis (p)'!BA71&amp;'Analisis (p)'!BC71&amp;'Analisis (p)'!BE71&amp;'Analisis (p)'!BG71&amp;'Analisis (p)'!BI71&amp;'Analisis (p)'!BK71&amp;'Analisis (p)'!BM71&amp;'Analisis (p)'!BO71&amp;'Analisis (p)'!BQ71&amp;'Analisis (p)'!BS71&amp;'Analisis (p)'!BU71&amp;'Analisis (p)'!BW71&amp;'Analisis (p)'!BY71&amp;'Analisis (p)'!CA71&amp;'Analisis (p)'!CC71&amp;'Analisis (p)'!CE71</f>
        <v xml:space="preserve">Perlu perbaikan secara klasikal soal B nomor = 1, 3, 4, 5, 7, 8, 10, </v>
      </c>
      <c r="C25" s="191"/>
      <c r="D25" s="191"/>
      <c r="E25" s="191"/>
      <c r="F25" s="191"/>
      <c r="G25" s="191"/>
    </row>
    <row r="26" spans="1:7">
      <c r="B26" s="191"/>
      <c r="C26" s="191"/>
      <c r="D26" s="191"/>
      <c r="E26" s="191"/>
      <c r="F26" s="191"/>
      <c r="G26" s="191"/>
    </row>
    <row r="27" spans="1:7">
      <c r="B27" s="9" t="s">
        <v>32</v>
      </c>
    </row>
    <row r="29" spans="1:7" ht="25.5">
      <c r="A29" s="16"/>
      <c r="B29" s="17" t="s">
        <v>36</v>
      </c>
      <c r="C29" s="19" t="s">
        <v>33</v>
      </c>
      <c r="D29" s="137" t="s">
        <v>802</v>
      </c>
      <c r="E29" s="22" t="s">
        <v>34</v>
      </c>
      <c r="F29" s="195" t="s">
        <v>35</v>
      </c>
      <c r="G29" s="195"/>
    </row>
    <row r="30" spans="1:7">
      <c r="B30" s="18">
        <f>'Analisis (p)'!A14</f>
        <v>1</v>
      </c>
      <c r="C30" s="138" t="str">
        <f>'Analisis (p)'!B14</f>
        <v>ARISTA MUTIARA SYIFA</v>
      </c>
      <c r="D30" s="140" t="str">
        <f>'Analisis (p)'!C14</f>
        <v>a</v>
      </c>
      <c r="E30" s="18" t="str">
        <f>'Analisis (p)'!CJ14</f>
        <v>-</v>
      </c>
      <c r="F30" s="193" t="str">
        <f>'Koreksi (p)'!BC13&amp;'Koreksi (p)'!BD13&amp;'Koreksi (p)'!BE13&amp;'Koreksi (p)'!BF13&amp;'Koreksi (p)'!BG13&amp;'Koreksi (p)'!BH13&amp;'Koreksi (p)'!BI13&amp;'Koreksi (p)'!BJ13&amp;'Koreksi (p)'!BK13&amp;'Koreksi (p)'!BL13&amp;'Koreksi (p)'!BM13&amp;'Koreksi (p)'!BN13&amp;'Koreksi (p)'!BO13&amp;'Koreksi (p)'!BP13&amp;'Koreksi (p)'!BQ13&amp;'Koreksi (p)'!BR13&amp;'Koreksi (p)'!BS13&amp;'Koreksi (p)'!BT13&amp;'Koreksi (p)'!BU13&amp;'Koreksi (p)'!BV13&amp;'Koreksi (p)'!BW13&amp;'Koreksi (p)'!BX13&amp;'Koreksi (p)'!BY13&amp;'Koreksi (p)'!BZ13&amp;'Koreksi (p)'!CA13&amp;'Koreksi (p)'!CB13&amp;'Koreksi (p)'!CC13&amp;'Koreksi (p)'!CD13&amp;'Koreksi (p)'!CE13&amp;'Koreksi (p)'!CF13&amp;'Koreksi (p)'!CG13&amp;'Koreksi (p)'!CH13&amp;'Koreksi (p)'!CI13&amp;'Koreksi (p)'!CJ13&amp;'Koreksi (p)'!CK13&amp;'Koreksi (p)'!CL13&amp;'Koreksi (p)'!CM13&amp;'Koreksi (p)'!CN13&amp;'Koreksi (p)'!CO13&amp;'Koreksi (p)'!CP13</f>
        <v xml:space="preserve"> 4, 5,</v>
      </c>
      <c r="G30" s="193"/>
    </row>
    <row r="31" spans="1:7">
      <c r="B31" s="18">
        <f>'Analisis (p)'!A15</f>
        <v>2</v>
      </c>
      <c r="C31" s="138" t="str">
        <f>'Analisis (p)'!B15</f>
        <v>BEJO WAHYU PRIANTO</v>
      </c>
      <c r="D31" s="140" t="str">
        <f>'Analisis (p)'!C15</f>
        <v>b</v>
      </c>
      <c r="E31" s="18" t="str">
        <f>'Analisis (p)'!CJ15</f>
        <v>-</v>
      </c>
      <c r="F31" s="193" t="str">
        <f>'Koreksi (p)'!BC14&amp;'Koreksi (p)'!BD14&amp;'Koreksi (p)'!BE14&amp;'Koreksi (p)'!BF14&amp;'Koreksi (p)'!BG14&amp;'Koreksi (p)'!BH14&amp;'Koreksi (p)'!BI14&amp;'Koreksi (p)'!BJ14&amp;'Koreksi (p)'!BK14&amp;'Koreksi (p)'!BL14&amp;'Koreksi (p)'!BM14&amp;'Koreksi (p)'!BN14&amp;'Koreksi (p)'!BO14&amp;'Koreksi (p)'!BP14&amp;'Koreksi (p)'!BQ14&amp;'Koreksi (p)'!BR14&amp;'Koreksi (p)'!BS14&amp;'Koreksi (p)'!BT14&amp;'Koreksi (p)'!BU14&amp;'Koreksi (p)'!BV14&amp;'Koreksi (p)'!BW14&amp;'Koreksi (p)'!BX14&amp;'Koreksi (p)'!BY14&amp;'Koreksi (p)'!BZ14&amp;'Koreksi (p)'!CA14&amp;'Koreksi (p)'!CB14&amp;'Koreksi (p)'!CC14&amp;'Koreksi (p)'!CD14&amp;'Koreksi (p)'!CE14&amp;'Koreksi (p)'!CF14&amp;'Koreksi (p)'!CG14&amp;'Koreksi (p)'!CH14&amp;'Koreksi (p)'!CI14&amp;'Koreksi (p)'!CJ14&amp;'Koreksi (p)'!CK14&amp;'Koreksi (p)'!CL14&amp;'Koreksi (p)'!CM14&amp;'Koreksi (p)'!CN14&amp;'Koreksi (p)'!CO14&amp;'Koreksi (p)'!CP14</f>
        <v xml:space="preserve"> 2, 4, 5,</v>
      </c>
      <c r="G31" s="193"/>
    </row>
    <row r="32" spans="1:7">
      <c r="B32" s="18">
        <f>'Analisis (p)'!A16</f>
        <v>3</v>
      </c>
      <c r="C32" s="138" t="str">
        <f>'Analisis (p)'!B16</f>
        <v>DEFI FITRIANI</v>
      </c>
      <c r="D32" s="140" t="str">
        <f>'Analisis (p)'!C16</f>
        <v/>
      </c>
      <c r="E32" s="18" t="str">
        <f>'Analisis (p)'!CJ16</f>
        <v/>
      </c>
      <c r="F32" s="193" t="str">
        <f>'Koreksi (p)'!BC15&amp;'Koreksi (p)'!BD15&amp;'Koreksi (p)'!BE15&amp;'Koreksi (p)'!BF15&amp;'Koreksi (p)'!BG15&amp;'Koreksi (p)'!BH15&amp;'Koreksi (p)'!BI15&amp;'Koreksi (p)'!BJ15&amp;'Koreksi (p)'!BK15&amp;'Koreksi (p)'!BL15&amp;'Koreksi (p)'!BM15&amp;'Koreksi (p)'!BN15&amp;'Koreksi (p)'!BO15&amp;'Koreksi (p)'!BP15&amp;'Koreksi (p)'!BQ15&amp;'Koreksi (p)'!BR15&amp;'Koreksi (p)'!BS15&amp;'Koreksi (p)'!BT15&amp;'Koreksi (p)'!BU15&amp;'Koreksi (p)'!BV15&amp;'Koreksi (p)'!BW15&amp;'Koreksi (p)'!BX15&amp;'Koreksi (p)'!BY15&amp;'Koreksi (p)'!BZ15&amp;'Koreksi (p)'!CA15&amp;'Koreksi (p)'!CB15&amp;'Koreksi (p)'!CC15&amp;'Koreksi (p)'!CD15&amp;'Koreksi (p)'!CE15&amp;'Koreksi (p)'!CF15&amp;'Koreksi (p)'!CG15&amp;'Koreksi (p)'!CH15&amp;'Koreksi (p)'!CI15&amp;'Koreksi (p)'!CJ15&amp;'Koreksi (p)'!CK15&amp;'Koreksi (p)'!CL15&amp;'Koreksi (p)'!CM15&amp;'Koreksi (p)'!CN15&amp;'Koreksi (p)'!CO15&amp;'Koreksi (p)'!CP15</f>
        <v/>
      </c>
      <c r="G32" s="193"/>
    </row>
    <row r="33" spans="2:7">
      <c r="B33" s="18">
        <f>'Analisis (p)'!A17</f>
        <v>4</v>
      </c>
      <c r="C33" s="138" t="str">
        <f>'Analisis (p)'!B17</f>
        <v>DESIANA DWIARTINI</v>
      </c>
      <c r="D33" s="140" t="str">
        <f>'Analisis (p)'!C17</f>
        <v>b</v>
      </c>
      <c r="E33" s="18" t="str">
        <f>'Analisis (p)'!CJ17</f>
        <v>X</v>
      </c>
      <c r="F33" s="193" t="str">
        <f>'Koreksi (p)'!BC16&amp;'Koreksi (p)'!BD16&amp;'Koreksi (p)'!BE16&amp;'Koreksi (p)'!BF16&amp;'Koreksi (p)'!BG16&amp;'Koreksi (p)'!BH16&amp;'Koreksi (p)'!BI16&amp;'Koreksi (p)'!BJ16&amp;'Koreksi (p)'!BK16&amp;'Koreksi (p)'!BL16&amp;'Koreksi (p)'!BM16&amp;'Koreksi (p)'!BN16&amp;'Koreksi (p)'!BO16&amp;'Koreksi (p)'!BP16&amp;'Koreksi (p)'!BQ16&amp;'Koreksi (p)'!BR16&amp;'Koreksi (p)'!BS16&amp;'Koreksi (p)'!BT16&amp;'Koreksi (p)'!BU16&amp;'Koreksi (p)'!BV16&amp;'Koreksi (p)'!BW16&amp;'Koreksi (p)'!BX16&amp;'Koreksi (p)'!BY16&amp;'Koreksi (p)'!BZ16&amp;'Koreksi (p)'!CA16&amp;'Koreksi (p)'!CB16&amp;'Koreksi (p)'!CC16&amp;'Koreksi (p)'!CD16&amp;'Koreksi (p)'!CE16&amp;'Koreksi (p)'!CF16&amp;'Koreksi (p)'!CG16&amp;'Koreksi (p)'!CH16&amp;'Koreksi (p)'!CI16&amp;'Koreksi (p)'!CJ16&amp;'Koreksi (p)'!CK16&amp;'Koreksi (p)'!CL16&amp;'Koreksi (p)'!CM16&amp;'Koreksi (p)'!CN16&amp;'Koreksi (p)'!CO16&amp;'Koreksi (p)'!CP16</f>
        <v xml:space="preserve"> 1, 3, 7, 10,</v>
      </c>
      <c r="G33" s="193"/>
    </row>
    <row r="34" spans="2:7">
      <c r="B34" s="18">
        <f>'Analisis (p)'!A18</f>
        <v>5</v>
      </c>
      <c r="C34" s="138" t="str">
        <f>'Analisis (p)'!B18</f>
        <v>DIBYO ADI SUFITROH</v>
      </c>
      <c r="D34" s="140" t="str">
        <f>'Analisis (p)'!C18</f>
        <v>b</v>
      </c>
      <c r="E34" s="18" t="str">
        <f>'Analisis (p)'!CJ18</f>
        <v>-</v>
      </c>
      <c r="F34" s="193" t="str">
        <f>'Koreksi (p)'!BC17&amp;'Koreksi (p)'!BD17&amp;'Koreksi (p)'!BE17&amp;'Koreksi (p)'!BF17&amp;'Koreksi (p)'!BG17&amp;'Koreksi (p)'!BH17&amp;'Koreksi (p)'!BI17&amp;'Koreksi (p)'!BJ17&amp;'Koreksi (p)'!BK17&amp;'Koreksi (p)'!BL17&amp;'Koreksi (p)'!BM17&amp;'Koreksi (p)'!BN17&amp;'Koreksi (p)'!BO17&amp;'Koreksi (p)'!BP17&amp;'Koreksi (p)'!BQ17&amp;'Koreksi (p)'!BR17&amp;'Koreksi (p)'!BS17&amp;'Koreksi (p)'!BT17&amp;'Koreksi (p)'!BU17&amp;'Koreksi (p)'!BV17&amp;'Koreksi (p)'!BW17&amp;'Koreksi (p)'!BX17&amp;'Koreksi (p)'!BY17&amp;'Koreksi (p)'!BZ17&amp;'Koreksi (p)'!CA17&amp;'Koreksi (p)'!CB17&amp;'Koreksi (p)'!CC17&amp;'Koreksi (p)'!CD17&amp;'Koreksi (p)'!CE17&amp;'Koreksi (p)'!CF17&amp;'Koreksi (p)'!CG17&amp;'Koreksi (p)'!CH17&amp;'Koreksi (p)'!CI17&amp;'Koreksi (p)'!CJ17&amp;'Koreksi (p)'!CK17&amp;'Koreksi (p)'!CL17&amp;'Koreksi (p)'!CM17&amp;'Koreksi (p)'!CN17&amp;'Koreksi (p)'!CO17&amp;'Koreksi (p)'!CP17</f>
        <v xml:space="preserve"> 4, 5, 7,</v>
      </c>
      <c r="G34" s="193"/>
    </row>
    <row r="35" spans="2:7">
      <c r="B35" s="18">
        <f>'Analisis (p)'!A19</f>
        <v>6</v>
      </c>
      <c r="C35" s="138" t="str">
        <f>'Analisis (p)'!B19</f>
        <v>DIMAS TEGAR SAFAJAR</v>
      </c>
      <c r="D35" s="140" t="str">
        <f>'Analisis (p)'!C19</f>
        <v/>
      </c>
      <c r="E35" s="18" t="str">
        <f>'Analisis (p)'!CJ19</f>
        <v/>
      </c>
      <c r="F35" s="193" t="str">
        <f>'Koreksi (p)'!BC18&amp;'Koreksi (p)'!BD18&amp;'Koreksi (p)'!BE18&amp;'Koreksi (p)'!BF18&amp;'Koreksi (p)'!BG18&amp;'Koreksi (p)'!BH18&amp;'Koreksi (p)'!BI18&amp;'Koreksi (p)'!BJ18&amp;'Koreksi (p)'!BK18&amp;'Koreksi (p)'!BL18&amp;'Koreksi (p)'!BM18&amp;'Koreksi (p)'!BN18&amp;'Koreksi (p)'!BO18&amp;'Koreksi (p)'!BP18&amp;'Koreksi (p)'!BQ18&amp;'Koreksi (p)'!BR18&amp;'Koreksi (p)'!BS18&amp;'Koreksi (p)'!BT18&amp;'Koreksi (p)'!BU18&amp;'Koreksi (p)'!BV18&amp;'Koreksi (p)'!BW18&amp;'Koreksi (p)'!BX18&amp;'Koreksi (p)'!BY18&amp;'Koreksi (p)'!BZ18&amp;'Koreksi (p)'!CA18&amp;'Koreksi (p)'!CB18&amp;'Koreksi (p)'!CC18&amp;'Koreksi (p)'!CD18&amp;'Koreksi (p)'!CE18&amp;'Koreksi (p)'!CF18&amp;'Koreksi (p)'!CG18&amp;'Koreksi (p)'!CH18&amp;'Koreksi (p)'!CI18&amp;'Koreksi (p)'!CJ18&amp;'Koreksi (p)'!CK18&amp;'Koreksi (p)'!CL18&amp;'Koreksi (p)'!CM18&amp;'Koreksi (p)'!CN18&amp;'Koreksi (p)'!CO18&amp;'Koreksi (p)'!CP18</f>
        <v/>
      </c>
      <c r="G35" s="193"/>
    </row>
    <row r="36" spans="2:7">
      <c r="B36" s="18">
        <f>'Analisis (p)'!A20</f>
        <v>7</v>
      </c>
      <c r="C36" s="138" t="str">
        <f>'Analisis (p)'!B20</f>
        <v>EKA PUTRI MARTINA</v>
      </c>
      <c r="D36" s="140" t="str">
        <f>'Analisis (p)'!C20</f>
        <v>a</v>
      </c>
      <c r="E36" s="18" t="str">
        <f>'Analisis (p)'!CJ20</f>
        <v>X</v>
      </c>
      <c r="F36" s="193" t="str">
        <f>'Koreksi (p)'!BC19&amp;'Koreksi (p)'!BD19&amp;'Koreksi (p)'!BE19&amp;'Koreksi (p)'!BF19&amp;'Koreksi (p)'!BG19&amp;'Koreksi (p)'!BH19&amp;'Koreksi (p)'!BI19&amp;'Koreksi (p)'!BJ19&amp;'Koreksi (p)'!BK19&amp;'Koreksi (p)'!BL19&amp;'Koreksi (p)'!BM19&amp;'Koreksi (p)'!BN19&amp;'Koreksi (p)'!BO19&amp;'Koreksi (p)'!BP19&amp;'Koreksi (p)'!BQ19&amp;'Koreksi (p)'!BR19&amp;'Koreksi (p)'!BS19&amp;'Koreksi (p)'!BT19&amp;'Koreksi (p)'!BU19&amp;'Koreksi (p)'!BV19&amp;'Koreksi (p)'!BW19&amp;'Koreksi (p)'!BX19&amp;'Koreksi (p)'!BY19&amp;'Koreksi (p)'!BZ19&amp;'Koreksi (p)'!CA19&amp;'Koreksi (p)'!CB19&amp;'Koreksi (p)'!CC19&amp;'Koreksi (p)'!CD19&amp;'Koreksi (p)'!CE19&amp;'Koreksi (p)'!CF19&amp;'Koreksi (p)'!CG19&amp;'Koreksi (p)'!CH19&amp;'Koreksi (p)'!CI19&amp;'Koreksi (p)'!CJ19&amp;'Koreksi (p)'!CK19&amp;'Koreksi (p)'!CL19&amp;'Koreksi (p)'!CM19&amp;'Koreksi (p)'!CN19&amp;'Koreksi (p)'!CO19&amp;'Koreksi (p)'!CP19</f>
        <v xml:space="preserve"> 4, 6, 7, 8, 9, 10,</v>
      </c>
      <c r="G36" s="193"/>
    </row>
    <row r="37" spans="2:7">
      <c r="B37" s="18">
        <f>'Analisis (p)'!A21</f>
        <v>8</v>
      </c>
      <c r="C37" s="138" t="str">
        <f>'Analisis (p)'!B21</f>
        <v>ENI MELINDAH</v>
      </c>
      <c r="D37" s="140" t="str">
        <f>'Analisis (p)'!C21</f>
        <v>b</v>
      </c>
      <c r="E37" s="18" t="str">
        <f>'Analisis (p)'!CJ21</f>
        <v>-</v>
      </c>
      <c r="F37" s="193" t="str">
        <f>'Koreksi (p)'!BC20&amp;'Koreksi (p)'!BD20&amp;'Koreksi (p)'!BE20&amp;'Koreksi (p)'!BF20&amp;'Koreksi (p)'!BG20&amp;'Koreksi (p)'!BH20&amp;'Koreksi (p)'!BI20&amp;'Koreksi (p)'!BJ20&amp;'Koreksi (p)'!BK20&amp;'Koreksi (p)'!BL20&amp;'Koreksi (p)'!BM20&amp;'Koreksi (p)'!BN20&amp;'Koreksi (p)'!BO20&amp;'Koreksi (p)'!BP20&amp;'Koreksi (p)'!BQ20&amp;'Koreksi (p)'!BR20&amp;'Koreksi (p)'!BS20&amp;'Koreksi (p)'!BT20&amp;'Koreksi (p)'!BU20&amp;'Koreksi (p)'!BV20&amp;'Koreksi (p)'!BW20&amp;'Koreksi (p)'!BX20&amp;'Koreksi (p)'!BY20&amp;'Koreksi (p)'!BZ20&amp;'Koreksi (p)'!CA20&amp;'Koreksi (p)'!CB20&amp;'Koreksi (p)'!CC20&amp;'Koreksi (p)'!CD20&amp;'Koreksi (p)'!CE20&amp;'Koreksi (p)'!CF20&amp;'Koreksi (p)'!CG20&amp;'Koreksi (p)'!CH20&amp;'Koreksi (p)'!CI20&amp;'Koreksi (p)'!CJ20&amp;'Koreksi (p)'!CK20&amp;'Koreksi (p)'!CL20&amp;'Koreksi (p)'!CM20&amp;'Koreksi (p)'!CN20&amp;'Koreksi (p)'!CO20&amp;'Koreksi (p)'!CP20</f>
        <v xml:space="preserve"> 7, 10,</v>
      </c>
      <c r="G37" s="193"/>
    </row>
    <row r="38" spans="2:7">
      <c r="B38" s="18">
        <f>'Analisis (p)'!A22</f>
        <v>9</v>
      </c>
      <c r="C38" s="138" t="str">
        <f>'Analisis (p)'!B22</f>
        <v>FAKHRI ARIANTO</v>
      </c>
      <c r="D38" s="140" t="str">
        <f>'Analisis (p)'!C22</f>
        <v>a</v>
      </c>
      <c r="E38" s="18" t="str">
        <f>'Analisis (p)'!CJ22</f>
        <v>-</v>
      </c>
      <c r="F38" s="193" t="str">
        <f>'Koreksi (p)'!BC21&amp;'Koreksi (p)'!BD21&amp;'Koreksi (p)'!BE21&amp;'Koreksi (p)'!BF21&amp;'Koreksi (p)'!BG21&amp;'Koreksi (p)'!BH21&amp;'Koreksi (p)'!BI21&amp;'Koreksi (p)'!BJ21&amp;'Koreksi (p)'!BK21&amp;'Koreksi (p)'!BL21&amp;'Koreksi (p)'!BM21&amp;'Koreksi (p)'!BN21&amp;'Koreksi (p)'!BO21&amp;'Koreksi (p)'!BP21&amp;'Koreksi (p)'!BQ21&amp;'Koreksi (p)'!BR21&amp;'Koreksi (p)'!BS21&amp;'Koreksi (p)'!BT21&amp;'Koreksi (p)'!BU21&amp;'Koreksi (p)'!BV21&amp;'Koreksi (p)'!BW21&amp;'Koreksi (p)'!BX21&amp;'Koreksi (p)'!BY21&amp;'Koreksi (p)'!BZ21&amp;'Koreksi (p)'!CA21&amp;'Koreksi (p)'!CB21&amp;'Koreksi (p)'!CC21&amp;'Koreksi (p)'!CD21&amp;'Koreksi (p)'!CE21&amp;'Koreksi (p)'!CF21&amp;'Koreksi (p)'!CG21&amp;'Koreksi (p)'!CH21&amp;'Koreksi (p)'!CI21&amp;'Koreksi (p)'!CJ21&amp;'Koreksi (p)'!CK21&amp;'Koreksi (p)'!CL21&amp;'Koreksi (p)'!CM21&amp;'Koreksi (p)'!CN21&amp;'Koreksi (p)'!CO21&amp;'Koreksi (p)'!CP21</f>
        <v xml:space="preserve"> 5, 9,</v>
      </c>
      <c r="G38" s="193"/>
    </row>
    <row r="39" spans="2:7">
      <c r="B39" s="18">
        <f>'Analisis (p)'!A23</f>
        <v>10</v>
      </c>
      <c r="C39" s="138" t="str">
        <f>'Analisis (p)'!B23</f>
        <v>FITRIANINGRUM</v>
      </c>
      <c r="D39" s="140" t="str">
        <f>'Analisis (p)'!C23</f>
        <v>b</v>
      </c>
      <c r="E39" s="18" t="str">
        <f>'Analisis (p)'!CJ23</f>
        <v>X</v>
      </c>
      <c r="F39" s="193" t="str">
        <f>'Koreksi (p)'!BC22&amp;'Koreksi (p)'!BD22&amp;'Koreksi (p)'!BE22&amp;'Koreksi (p)'!BF22&amp;'Koreksi (p)'!BG22&amp;'Koreksi (p)'!BH22&amp;'Koreksi (p)'!BI22&amp;'Koreksi (p)'!BJ22&amp;'Koreksi (p)'!BK22&amp;'Koreksi (p)'!BL22&amp;'Koreksi (p)'!BM22&amp;'Koreksi (p)'!BN22&amp;'Koreksi (p)'!BO22&amp;'Koreksi (p)'!BP22&amp;'Koreksi (p)'!BQ22&amp;'Koreksi (p)'!BR22&amp;'Koreksi (p)'!BS22&amp;'Koreksi (p)'!BT22&amp;'Koreksi (p)'!BU22&amp;'Koreksi (p)'!BV22&amp;'Koreksi (p)'!BW22&amp;'Koreksi (p)'!BX22&amp;'Koreksi (p)'!BY22&amp;'Koreksi (p)'!BZ22&amp;'Koreksi (p)'!CA22&amp;'Koreksi (p)'!CB22&amp;'Koreksi (p)'!CC22&amp;'Koreksi (p)'!CD22&amp;'Koreksi (p)'!CE22&amp;'Koreksi (p)'!CF22&amp;'Koreksi (p)'!CG22&amp;'Koreksi (p)'!CH22&amp;'Koreksi (p)'!CI22&amp;'Koreksi (p)'!CJ22&amp;'Koreksi (p)'!CK22&amp;'Koreksi (p)'!CL22&amp;'Koreksi (p)'!CM22&amp;'Koreksi (p)'!CN22&amp;'Koreksi (p)'!CO22&amp;'Koreksi (p)'!CP22</f>
        <v xml:space="preserve"> 3, 5, 6, 7, 8, 10,</v>
      </c>
      <c r="G39" s="193"/>
    </row>
    <row r="40" spans="2:7">
      <c r="B40" s="18">
        <f>'Analisis (p)'!A24</f>
        <v>11</v>
      </c>
      <c r="C40" s="138" t="str">
        <f>'Analisis (p)'!B24</f>
        <v>HARIS SUNGKOWO</v>
      </c>
      <c r="D40" s="140" t="str">
        <f>'Analisis (p)'!C24</f>
        <v>a</v>
      </c>
      <c r="E40" s="18" t="str">
        <f>'Analisis (p)'!CJ24</f>
        <v>-</v>
      </c>
      <c r="F40" s="193" t="str">
        <f>'Koreksi (p)'!BC23&amp;'Koreksi (p)'!BD23&amp;'Koreksi (p)'!BE23&amp;'Koreksi (p)'!BF23&amp;'Koreksi (p)'!BG23&amp;'Koreksi (p)'!BH23&amp;'Koreksi (p)'!BI23&amp;'Koreksi (p)'!BJ23&amp;'Koreksi (p)'!BK23&amp;'Koreksi (p)'!BL23&amp;'Koreksi (p)'!BM23&amp;'Koreksi (p)'!BN23&amp;'Koreksi (p)'!BO23&amp;'Koreksi (p)'!BP23&amp;'Koreksi (p)'!BQ23&amp;'Koreksi (p)'!BR23&amp;'Koreksi (p)'!BS23&amp;'Koreksi (p)'!BT23&amp;'Koreksi (p)'!BU23&amp;'Koreksi (p)'!BV23&amp;'Koreksi (p)'!BW23&amp;'Koreksi (p)'!BX23&amp;'Koreksi (p)'!BY23&amp;'Koreksi (p)'!BZ23&amp;'Koreksi (p)'!CA23&amp;'Koreksi (p)'!CB23&amp;'Koreksi (p)'!CC23&amp;'Koreksi (p)'!CD23&amp;'Koreksi (p)'!CE23&amp;'Koreksi (p)'!CF23&amp;'Koreksi (p)'!CG23&amp;'Koreksi (p)'!CH23&amp;'Koreksi (p)'!CI23&amp;'Koreksi (p)'!CJ23&amp;'Koreksi (p)'!CK23&amp;'Koreksi (p)'!CL23&amp;'Koreksi (p)'!CM23&amp;'Koreksi (p)'!CN23&amp;'Koreksi (p)'!CO23&amp;'Koreksi (p)'!CP23</f>
        <v xml:space="preserve"> 4, 5,</v>
      </c>
      <c r="G40" s="193"/>
    </row>
    <row r="41" spans="2:7">
      <c r="B41" s="18">
        <f>'Analisis (p)'!A25</f>
        <v>12</v>
      </c>
      <c r="C41" s="138" t="str">
        <f>'Analisis (p)'!B25</f>
        <v>IDA NURYANI</v>
      </c>
      <c r="D41" s="140" t="str">
        <f>'Analisis (p)'!C25</f>
        <v>b</v>
      </c>
      <c r="E41" s="18" t="str">
        <f>'Analisis (p)'!CJ25</f>
        <v>-</v>
      </c>
      <c r="F41" s="193" t="str">
        <f>'Koreksi (p)'!BC24&amp;'Koreksi (p)'!BD24&amp;'Koreksi (p)'!BE24&amp;'Koreksi (p)'!BF24&amp;'Koreksi (p)'!BG24&amp;'Koreksi (p)'!BH24&amp;'Koreksi (p)'!BI24&amp;'Koreksi (p)'!BJ24&amp;'Koreksi (p)'!BK24&amp;'Koreksi (p)'!BL24&amp;'Koreksi (p)'!BM24&amp;'Koreksi (p)'!BN24&amp;'Koreksi (p)'!BO24&amp;'Koreksi (p)'!BP24&amp;'Koreksi (p)'!BQ24&amp;'Koreksi (p)'!BR24&amp;'Koreksi (p)'!BS24&amp;'Koreksi (p)'!BT24&amp;'Koreksi (p)'!BU24&amp;'Koreksi (p)'!BV24&amp;'Koreksi (p)'!BW24&amp;'Koreksi (p)'!BX24&amp;'Koreksi (p)'!BY24&amp;'Koreksi (p)'!BZ24&amp;'Koreksi (p)'!CA24&amp;'Koreksi (p)'!CB24&amp;'Koreksi (p)'!CC24&amp;'Koreksi (p)'!CD24&amp;'Koreksi (p)'!CE24&amp;'Koreksi (p)'!CF24&amp;'Koreksi (p)'!CG24&amp;'Koreksi (p)'!CH24&amp;'Koreksi (p)'!CI24&amp;'Koreksi (p)'!CJ24&amp;'Koreksi (p)'!CK24&amp;'Koreksi (p)'!CL24&amp;'Koreksi (p)'!CM24&amp;'Koreksi (p)'!CN24&amp;'Koreksi (p)'!CO24&amp;'Koreksi (p)'!CP24</f>
        <v xml:space="preserve"> 3, 8,</v>
      </c>
      <c r="G41" s="193"/>
    </row>
    <row r="42" spans="2:7">
      <c r="B42" s="18">
        <f>'Analisis (p)'!A26</f>
        <v>13</v>
      </c>
      <c r="C42" s="138" t="str">
        <f>'Analisis (p)'!B26</f>
        <v>ILHAM SUJUD ROMADLON</v>
      </c>
      <c r="D42" s="140" t="str">
        <f>'Analisis (p)'!C26</f>
        <v>a</v>
      </c>
      <c r="E42" s="18" t="str">
        <f>'Analisis (p)'!CJ26</f>
        <v>-</v>
      </c>
      <c r="F42" s="193" t="str">
        <f>'Koreksi (p)'!BC25&amp;'Koreksi (p)'!BD25&amp;'Koreksi (p)'!BE25&amp;'Koreksi (p)'!BF25&amp;'Koreksi (p)'!BG25&amp;'Koreksi (p)'!BH25&amp;'Koreksi (p)'!BI25&amp;'Koreksi (p)'!BJ25&amp;'Koreksi (p)'!BK25&amp;'Koreksi (p)'!BL25&amp;'Koreksi (p)'!BM25&amp;'Koreksi (p)'!BN25&amp;'Koreksi (p)'!BO25&amp;'Koreksi (p)'!BP25&amp;'Koreksi (p)'!BQ25&amp;'Koreksi (p)'!BR25&amp;'Koreksi (p)'!BS25&amp;'Koreksi (p)'!BT25&amp;'Koreksi (p)'!BU25&amp;'Koreksi (p)'!BV25&amp;'Koreksi (p)'!BW25&amp;'Koreksi (p)'!BX25&amp;'Koreksi (p)'!BY25&amp;'Koreksi (p)'!BZ25&amp;'Koreksi (p)'!CA25&amp;'Koreksi (p)'!CB25&amp;'Koreksi (p)'!CC25&amp;'Koreksi (p)'!CD25&amp;'Koreksi (p)'!CE25&amp;'Koreksi (p)'!CF25&amp;'Koreksi (p)'!CG25&amp;'Koreksi (p)'!CH25&amp;'Koreksi (p)'!CI25&amp;'Koreksi (p)'!CJ25&amp;'Koreksi (p)'!CK25&amp;'Koreksi (p)'!CL25&amp;'Koreksi (p)'!CM25&amp;'Koreksi (p)'!CN25&amp;'Koreksi (p)'!CO25&amp;'Koreksi (p)'!CP25</f>
        <v xml:space="preserve"> 7, 9, 10,</v>
      </c>
      <c r="G42" s="193"/>
    </row>
    <row r="43" spans="2:7">
      <c r="B43" s="18">
        <f>'Analisis (p)'!A27</f>
        <v>14</v>
      </c>
      <c r="C43" s="138" t="str">
        <f>'Analisis (p)'!B27</f>
        <v>IMAH SETIOWATI</v>
      </c>
      <c r="D43" s="140" t="str">
        <f>'Analisis (p)'!C27</f>
        <v>a</v>
      </c>
      <c r="E43" s="18" t="str">
        <f>'Analisis (p)'!CJ27</f>
        <v>X</v>
      </c>
      <c r="F43" s="193" t="str">
        <f>'Koreksi (p)'!BC26&amp;'Koreksi (p)'!BD26&amp;'Koreksi (p)'!BE26&amp;'Koreksi (p)'!BF26&amp;'Koreksi (p)'!BG26&amp;'Koreksi (p)'!BH26&amp;'Koreksi (p)'!BI26&amp;'Koreksi (p)'!BJ26&amp;'Koreksi (p)'!BK26&amp;'Koreksi (p)'!BL26&amp;'Koreksi (p)'!BM26&amp;'Koreksi (p)'!BN26&amp;'Koreksi (p)'!BO26&amp;'Koreksi (p)'!BP26&amp;'Koreksi (p)'!BQ26&amp;'Koreksi (p)'!BR26&amp;'Koreksi (p)'!BS26&amp;'Koreksi (p)'!BT26&amp;'Koreksi (p)'!BU26&amp;'Koreksi (p)'!BV26&amp;'Koreksi (p)'!BW26&amp;'Koreksi (p)'!BX26&amp;'Koreksi (p)'!BY26&amp;'Koreksi (p)'!BZ26&amp;'Koreksi (p)'!CA26&amp;'Koreksi (p)'!CB26&amp;'Koreksi (p)'!CC26&amp;'Koreksi (p)'!CD26&amp;'Koreksi (p)'!CE26&amp;'Koreksi (p)'!CF26&amp;'Koreksi (p)'!CG26&amp;'Koreksi (p)'!CH26&amp;'Koreksi (p)'!CI26&amp;'Koreksi (p)'!CJ26&amp;'Koreksi (p)'!CK26&amp;'Koreksi (p)'!CL26&amp;'Koreksi (p)'!CM26&amp;'Koreksi (p)'!CN26&amp;'Koreksi (p)'!CO26&amp;'Koreksi (p)'!CP26</f>
        <v xml:space="preserve"> 6, 7, 8, 9, 10,</v>
      </c>
      <c r="G43" s="193"/>
    </row>
    <row r="44" spans="2:7">
      <c r="B44" s="18">
        <f>'Analisis (p)'!A28</f>
        <v>15</v>
      </c>
      <c r="C44" s="138" t="str">
        <f>'Analisis (p)'!B28</f>
        <v>KAMIL HIDAYATULLOH</v>
      </c>
      <c r="D44" s="140" t="str">
        <f>'Analisis (p)'!C28</f>
        <v>b</v>
      </c>
      <c r="E44" s="18" t="str">
        <f>'Analisis (p)'!CJ28</f>
        <v>X</v>
      </c>
      <c r="F44" s="193" t="str">
        <f>'Koreksi (p)'!BC27&amp;'Koreksi (p)'!BD27&amp;'Koreksi (p)'!BE27&amp;'Koreksi (p)'!BF27&amp;'Koreksi (p)'!BG27&amp;'Koreksi (p)'!BH27&amp;'Koreksi (p)'!BI27&amp;'Koreksi (p)'!BJ27&amp;'Koreksi (p)'!BK27&amp;'Koreksi (p)'!BL27&amp;'Koreksi (p)'!BM27&amp;'Koreksi (p)'!BN27&amp;'Koreksi (p)'!BO27&amp;'Koreksi (p)'!BP27&amp;'Koreksi (p)'!BQ27&amp;'Koreksi (p)'!BR27&amp;'Koreksi (p)'!BS27&amp;'Koreksi (p)'!BT27&amp;'Koreksi (p)'!BU27&amp;'Koreksi (p)'!BV27&amp;'Koreksi (p)'!BW27&amp;'Koreksi (p)'!BX27&amp;'Koreksi (p)'!BY27&amp;'Koreksi (p)'!BZ27&amp;'Koreksi (p)'!CA27&amp;'Koreksi (p)'!CB27&amp;'Koreksi (p)'!CC27&amp;'Koreksi (p)'!CD27&amp;'Koreksi (p)'!CE27&amp;'Koreksi (p)'!CF27&amp;'Koreksi (p)'!CG27&amp;'Koreksi (p)'!CH27&amp;'Koreksi (p)'!CI27&amp;'Koreksi (p)'!CJ27&amp;'Koreksi (p)'!CK27&amp;'Koreksi (p)'!CL27&amp;'Koreksi (p)'!CM27&amp;'Koreksi (p)'!CN27&amp;'Koreksi (p)'!CO27&amp;'Koreksi (p)'!CP27</f>
        <v xml:space="preserve"> 2, 3, 4, 5, 7, 8, 9, 10,</v>
      </c>
      <c r="G44" s="193"/>
    </row>
    <row r="45" spans="2:7">
      <c r="B45" s="18">
        <f>'Analisis (p)'!A29</f>
        <v>16</v>
      </c>
      <c r="C45" s="138" t="str">
        <f>'Analisis (p)'!B29</f>
        <v>KRIS HENDRIANTO</v>
      </c>
      <c r="D45" s="140" t="str">
        <f>'Analisis (p)'!C29</f>
        <v>b</v>
      </c>
      <c r="E45" s="18" t="str">
        <f>'Analisis (p)'!CJ29</f>
        <v>X</v>
      </c>
      <c r="F45" s="193" t="str">
        <f>'Koreksi (p)'!BC28&amp;'Koreksi (p)'!BD28&amp;'Koreksi (p)'!BE28&amp;'Koreksi (p)'!BF28&amp;'Koreksi (p)'!BG28&amp;'Koreksi (p)'!BH28&amp;'Koreksi (p)'!BI28&amp;'Koreksi (p)'!BJ28&amp;'Koreksi (p)'!BK28&amp;'Koreksi (p)'!BL28&amp;'Koreksi (p)'!BM28&amp;'Koreksi (p)'!BN28&amp;'Koreksi (p)'!BO28&amp;'Koreksi (p)'!BP28&amp;'Koreksi (p)'!BQ28&amp;'Koreksi (p)'!BR28&amp;'Koreksi (p)'!BS28&amp;'Koreksi (p)'!BT28&amp;'Koreksi (p)'!BU28&amp;'Koreksi (p)'!BV28&amp;'Koreksi (p)'!BW28&amp;'Koreksi (p)'!BX28&amp;'Koreksi (p)'!BY28&amp;'Koreksi (p)'!BZ28&amp;'Koreksi (p)'!CA28&amp;'Koreksi (p)'!CB28&amp;'Koreksi (p)'!CC28&amp;'Koreksi (p)'!CD28&amp;'Koreksi (p)'!CE28&amp;'Koreksi (p)'!CF28&amp;'Koreksi (p)'!CG28&amp;'Koreksi (p)'!CH28&amp;'Koreksi (p)'!CI28&amp;'Koreksi (p)'!CJ28&amp;'Koreksi (p)'!CK28&amp;'Koreksi (p)'!CL28&amp;'Koreksi (p)'!CM28&amp;'Koreksi (p)'!CN28&amp;'Koreksi (p)'!CO28&amp;'Koreksi (p)'!CP28</f>
        <v xml:space="preserve"> 1, 3, 7, 10,</v>
      </c>
      <c r="G45" s="193"/>
    </row>
    <row r="46" spans="2:7">
      <c r="B46" s="18">
        <f>'Analisis (p)'!A30</f>
        <v>17</v>
      </c>
      <c r="C46" s="138" t="str">
        <f>'Analisis (p)'!B30</f>
        <v>MUHAMAD KHANIF HIDAYATULOH</v>
      </c>
      <c r="D46" s="140" t="str">
        <f>'Analisis (p)'!C30</f>
        <v>a</v>
      </c>
      <c r="E46" s="18" t="str">
        <f>'Analisis (p)'!CJ30</f>
        <v>-</v>
      </c>
      <c r="F46" s="193" t="str">
        <f>'Koreksi (p)'!BC29&amp;'Koreksi (p)'!BD29&amp;'Koreksi (p)'!BE29&amp;'Koreksi (p)'!BF29&amp;'Koreksi (p)'!BG29&amp;'Koreksi (p)'!BH29&amp;'Koreksi (p)'!BI29&amp;'Koreksi (p)'!BJ29&amp;'Koreksi (p)'!BK29&amp;'Koreksi (p)'!BL29&amp;'Koreksi (p)'!BM29&amp;'Koreksi (p)'!BN29&amp;'Koreksi (p)'!BO29&amp;'Koreksi (p)'!BP29&amp;'Koreksi (p)'!BQ29&amp;'Koreksi (p)'!BR29&amp;'Koreksi (p)'!BS29&amp;'Koreksi (p)'!BT29&amp;'Koreksi (p)'!BU29&amp;'Koreksi (p)'!BV29&amp;'Koreksi (p)'!BW29&amp;'Koreksi (p)'!BX29&amp;'Koreksi (p)'!BY29&amp;'Koreksi (p)'!BZ29&amp;'Koreksi (p)'!CA29&amp;'Koreksi (p)'!CB29&amp;'Koreksi (p)'!CC29&amp;'Koreksi (p)'!CD29&amp;'Koreksi (p)'!CE29&amp;'Koreksi (p)'!CF29&amp;'Koreksi (p)'!CG29&amp;'Koreksi (p)'!CH29&amp;'Koreksi (p)'!CI29&amp;'Koreksi (p)'!CJ29&amp;'Koreksi (p)'!CK29&amp;'Koreksi (p)'!CL29&amp;'Koreksi (p)'!CM29&amp;'Koreksi (p)'!CN29&amp;'Koreksi (p)'!CO29&amp;'Koreksi (p)'!CP29</f>
        <v xml:space="preserve"> 4, 9,</v>
      </c>
      <c r="G46" s="193"/>
    </row>
    <row r="47" spans="2:7">
      <c r="B47" s="18">
        <f>'Analisis (p)'!A31</f>
        <v>18</v>
      </c>
      <c r="C47" s="138" t="str">
        <f>'Analisis (p)'!B31</f>
        <v>MUHAMMAD ARI SOFYAN</v>
      </c>
      <c r="D47" s="140" t="str">
        <f>'Analisis (p)'!C31</f>
        <v>b</v>
      </c>
      <c r="E47" s="18" t="str">
        <f>'Analisis (p)'!CJ31</f>
        <v>-</v>
      </c>
      <c r="F47" s="193" t="str">
        <f>'Koreksi (p)'!BC30&amp;'Koreksi (p)'!BD30&amp;'Koreksi (p)'!BE30&amp;'Koreksi (p)'!BF30&amp;'Koreksi (p)'!BG30&amp;'Koreksi (p)'!BH30&amp;'Koreksi (p)'!BI30&amp;'Koreksi (p)'!BJ30&amp;'Koreksi (p)'!BK30&amp;'Koreksi (p)'!BL30&amp;'Koreksi (p)'!BM30&amp;'Koreksi (p)'!BN30&amp;'Koreksi (p)'!BO30&amp;'Koreksi (p)'!BP30&amp;'Koreksi (p)'!BQ30&amp;'Koreksi (p)'!BR30&amp;'Koreksi (p)'!BS30&amp;'Koreksi (p)'!BT30&amp;'Koreksi (p)'!BU30&amp;'Koreksi (p)'!BV30&amp;'Koreksi (p)'!BW30&amp;'Koreksi (p)'!BX30&amp;'Koreksi (p)'!BY30&amp;'Koreksi (p)'!BZ30&amp;'Koreksi (p)'!CA30&amp;'Koreksi (p)'!CB30&amp;'Koreksi (p)'!CC30&amp;'Koreksi (p)'!CD30&amp;'Koreksi (p)'!CE30&amp;'Koreksi (p)'!CF30&amp;'Koreksi (p)'!CG30&amp;'Koreksi (p)'!CH30&amp;'Koreksi (p)'!CI30&amp;'Koreksi (p)'!CJ30&amp;'Koreksi (p)'!CK30&amp;'Koreksi (p)'!CL30&amp;'Koreksi (p)'!CM30&amp;'Koreksi (p)'!CN30&amp;'Koreksi (p)'!CO30&amp;'Koreksi (p)'!CP30</f>
        <v xml:space="preserve"> 1,</v>
      </c>
      <c r="G47" s="193"/>
    </row>
    <row r="48" spans="2:7">
      <c r="B48" s="18">
        <f>'Analisis (p)'!A32</f>
        <v>19</v>
      </c>
      <c r="C48" s="138" t="str">
        <f>'Analisis (p)'!B32</f>
        <v>RAMA GALIH ARIFANI</v>
      </c>
      <c r="D48" s="140" t="str">
        <f>'Analisis (p)'!C32</f>
        <v>a</v>
      </c>
      <c r="E48" s="18" t="str">
        <f>'Analisis (p)'!CJ32</f>
        <v>-</v>
      </c>
      <c r="F48" s="193" t="str">
        <f>'Koreksi (p)'!BC31&amp;'Koreksi (p)'!BD31&amp;'Koreksi (p)'!BE31&amp;'Koreksi (p)'!BF31&amp;'Koreksi (p)'!BG31&amp;'Koreksi (p)'!BH31&amp;'Koreksi (p)'!BI31&amp;'Koreksi (p)'!BJ31&amp;'Koreksi (p)'!BK31&amp;'Koreksi (p)'!BL31&amp;'Koreksi (p)'!BM31&amp;'Koreksi (p)'!BN31&amp;'Koreksi (p)'!BO31&amp;'Koreksi (p)'!BP31&amp;'Koreksi (p)'!BQ31&amp;'Koreksi (p)'!BR31&amp;'Koreksi (p)'!BS31&amp;'Koreksi (p)'!BT31&amp;'Koreksi (p)'!BU31&amp;'Koreksi (p)'!BV31&amp;'Koreksi (p)'!BW31&amp;'Koreksi (p)'!BX31&amp;'Koreksi (p)'!BY31&amp;'Koreksi (p)'!BZ31&amp;'Koreksi (p)'!CA31&amp;'Koreksi (p)'!CB31&amp;'Koreksi (p)'!CC31&amp;'Koreksi (p)'!CD31&amp;'Koreksi (p)'!CE31&amp;'Koreksi (p)'!CF31&amp;'Koreksi (p)'!CG31&amp;'Koreksi (p)'!CH31&amp;'Koreksi (p)'!CI31&amp;'Koreksi (p)'!CJ31&amp;'Koreksi (p)'!CK31&amp;'Koreksi (p)'!CL31&amp;'Koreksi (p)'!CM31&amp;'Koreksi (p)'!CN31&amp;'Koreksi (p)'!CO31&amp;'Koreksi (p)'!CP31</f>
        <v xml:space="preserve"> 4,</v>
      </c>
      <c r="G48" s="193"/>
    </row>
    <row r="49" spans="2:7">
      <c r="B49" s="18">
        <f>'Analisis (p)'!A33</f>
        <v>20</v>
      </c>
      <c r="C49" s="138" t="str">
        <f>'Analisis (p)'!B33</f>
        <v>RAMADHANI ESA PRASETYO</v>
      </c>
      <c r="D49" s="140" t="str">
        <f>'Analisis (p)'!C33</f>
        <v>b</v>
      </c>
      <c r="E49" s="18" t="str">
        <f>'Analisis (p)'!CJ33</f>
        <v>-</v>
      </c>
      <c r="F49" s="193" t="str">
        <f>'Koreksi (p)'!BC32&amp;'Koreksi (p)'!BD32&amp;'Koreksi (p)'!BE32&amp;'Koreksi (p)'!BF32&amp;'Koreksi (p)'!BG32&amp;'Koreksi (p)'!BH32&amp;'Koreksi (p)'!BI32&amp;'Koreksi (p)'!BJ32&amp;'Koreksi (p)'!BK32&amp;'Koreksi (p)'!BL32&amp;'Koreksi (p)'!BM32&amp;'Koreksi (p)'!BN32&amp;'Koreksi (p)'!BO32&amp;'Koreksi (p)'!BP32&amp;'Koreksi (p)'!BQ32&amp;'Koreksi (p)'!BR32&amp;'Koreksi (p)'!BS32&amp;'Koreksi (p)'!BT32&amp;'Koreksi (p)'!BU32&amp;'Koreksi (p)'!BV32&amp;'Koreksi (p)'!BW32&amp;'Koreksi (p)'!BX32&amp;'Koreksi (p)'!BY32&amp;'Koreksi (p)'!BZ32&amp;'Koreksi (p)'!CA32&amp;'Koreksi (p)'!CB32&amp;'Koreksi (p)'!CC32&amp;'Koreksi (p)'!CD32&amp;'Koreksi (p)'!CE32&amp;'Koreksi (p)'!CF32&amp;'Koreksi (p)'!CG32&amp;'Koreksi (p)'!CH32&amp;'Koreksi (p)'!CI32&amp;'Koreksi (p)'!CJ32&amp;'Koreksi (p)'!CK32&amp;'Koreksi (p)'!CL32&amp;'Koreksi (p)'!CM32&amp;'Koreksi (p)'!CN32&amp;'Koreksi (p)'!CO32&amp;'Koreksi (p)'!CP32</f>
        <v xml:space="preserve"> 1, 4, 5,</v>
      </c>
      <c r="G49" s="193"/>
    </row>
    <row r="50" spans="2:7">
      <c r="B50" s="18">
        <f>'Analisis (p)'!A34</f>
        <v>21</v>
      </c>
      <c r="C50" s="138" t="str">
        <f>'Analisis (p)'!B34</f>
        <v>RENI SETIANINGSIH</v>
      </c>
      <c r="D50" s="140" t="str">
        <f>'Analisis (p)'!C34</f>
        <v>a</v>
      </c>
      <c r="E50" s="18" t="str">
        <f>'Analisis (p)'!CJ34</f>
        <v>-</v>
      </c>
      <c r="F50" s="193" t="str">
        <f>'Koreksi (p)'!BC33&amp;'Koreksi (p)'!BD33&amp;'Koreksi (p)'!BE33&amp;'Koreksi (p)'!BF33&amp;'Koreksi (p)'!BG33&amp;'Koreksi (p)'!BH33&amp;'Koreksi (p)'!BI33&amp;'Koreksi (p)'!BJ33&amp;'Koreksi (p)'!BK33&amp;'Koreksi (p)'!BL33&amp;'Koreksi (p)'!BM33&amp;'Koreksi (p)'!BN33&amp;'Koreksi (p)'!BO33&amp;'Koreksi (p)'!BP33&amp;'Koreksi (p)'!BQ33&amp;'Koreksi (p)'!BR33&amp;'Koreksi (p)'!BS33&amp;'Koreksi (p)'!BT33&amp;'Koreksi (p)'!BU33&amp;'Koreksi (p)'!BV33&amp;'Koreksi (p)'!BW33&amp;'Koreksi (p)'!BX33&amp;'Koreksi (p)'!BY33&amp;'Koreksi (p)'!BZ33&amp;'Koreksi (p)'!CA33&amp;'Koreksi (p)'!CB33&amp;'Koreksi (p)'!CC33&amp;'Koreksi (p)'!CD33&amp;'Koreksi (p)'!CE33&amp;'Koreksi (p)'!CF33&amp;'Koreksi (p)'!CG33&amp;'Koreksi (p)'!CH33&amp;'Koreksi (p)'!CI33&amp;'Koreksi (p)'!CJ33&amp;'Koreksi (p)'!CK33&amp;'Koreksi (p)'!CL33&amp;'Koreksi (p)'!CM33&amp;'Koreksi (p)'!CN33&amp;'Koreksi (p)'!CO33&amp;'Koreksi (p)'!CP33</f>
        <v xml:space="preserve"> 5,</v>
      </c>
      <c r="G50" s="193"/>
    </row>
    <row r="51" spans="2:7">
      <c r="B51" s="18">
        <f>'Analisis (p)'!A35</f>
        <v>22</v>
      </c>
      <c r="C51" s="138" t="str">
        <f>'Analisis (p)'!B35</f>
        <v>RUSWENDI</v>
      </c>
      <c r="D51" s="140" t="str">
        <f>'Analisis (p)'!C35</f>
        <v>a</v>
      </c>
      <c r="E51" s="18" t="str">
        <f>'Analisis (p)'!CJ35</f>
        <v>X</v>
      </c>
      <c r="F51" s="193" t="str">
        <f>'Koreksi (p)'!BC34&amp;'Koreksi (p)'!BD34&amp;'Koreksi (p)'!BE34&amp;'Koreksi (p)'!BF34&amp;'Koreksi (p)'!BG34&amp;'Koreksi (p)'!BH34&amp;'Koreksi (p)'!BI34&amp;'Koreksi (p)'!BJ34&amp;'Koreksi (p)'!BK34&amp;'Koreksi (p)'!BL34&amp;'Koreksi (p)'!BM34&amp;'Koreksi (p)'!BN34&amp;'Koreksi (p)'!BO34&amp;'Koreksi (p)'!BP34&amp;'Koreksi (p)'!BQ34&amp;'Koreksi (p)'!BR34&amp;'Koreksi (p)'!BS34&amp;'Koreksi (p)'!BT34&amp;'Koreksi (p)'!BU34&amp;'Koreksi (p)'!BV34&amp;'Koreksi (p)'!BW34&amp;'Koreksi (p)'!BX34&amp;'Koreksi (p)'!BY34&amp;'Koreksi (p)'!BZ34&amp;'Koreksi (p)'!CA34&amp;'Koreksi (p)'!CB34&amp;'Koreksi (p)'!CC34&amp;'Koreksi (p)'!CD34&amp;'Koreksi (p)'!CE34&amp;'Koreksi (p)'!CF34&amp;'Koreksi (p)'!CG34&amp;'Koreksi (p)'!CH34&amp;'Koreksi (p)'!CI34&amp;'Koreksi (p)'!CJ34&amp;'Koreksi (p)'!CK34&amp;'Koreksi (p)'!CL34&amp;'Koreksi (p)'!CM34&amp;'Koreksi (p)'!CN34&amp;'Koreksi (p)'!CO34&amp;'Koreksi (p)'!CP34</f>
        <v xml:space="preserve"> 3, 4, 5, 6, 9, 10,</v>
      </c>
      <c r="G51" s="193"/>
    </row>
    <row r="52" spans="2:7">
      <c r="B52" s="18">
        <f>'Analisis (p)'!A36</f>
        <v>23</v>
      </c>
      <c r="C52" s="138" t="str">
        <f>'Analisis (p)'!B36</f>
        <v>SHELLA PUSPITARINI</v>
      </c>
      <c r="D52" s="140" t="str">
        <f>'Analisis (p)'!C36</f>
        <v>b</v>
      </c>
      <c r="E52" s="18" t="str">
        <f>'Analisis (p)'!CJ36</f>
        <v>-</v>
      </c>
      <c r="F52" s="193" t="str">
        <f>'Koreksi (p)'!BC35&amp;'Koreksi (p)'!BD35&amp;'Koreksi (p)'!BE35&amp;'Koreksi (p)'!BF35&amp;'Koreksi (p)'!BG35&amp;'Koreksi (p)'!BH35&amp;'Koreksi (p)'!BI35&amp;'Koreksi (p)'!BJ35&amp;'Koreksi (p)'!BK35&amp;'Koreksi (p)'!BL35&amp;'Koreksi (p)'!BM35&amp;'Koreksi (p)'!BN35&amp;'Koreksi (p)'!BO35&amp;'Koreksi (p)'!BP35&amp;'Koreksi (p)'!BQ35&amp;'Koreksi (p)'!BR35&amp;'Koreksi (p)'!BS35&amp;'Koreksi (p)'!BT35&amp;'Koreksi (p)'!BU35&amp;'Koreksi (p)'!BV35&amp;'Koreksi (p)'!BW35&amp;'Koreksi (p)'!BX35&amp;'Koreksi (p)'!BY35&amp;'Koreksi (p)'!BZ35&amp;'Koreksi (p)'!CA35&amp;'Koreksi (p)'!CB35&amp;'Koreksi (p)'!CC35&amp;'Koreksi (p)'!CD35&amp;'Koreksi (p)'!CE35&amp;'Koreksi (p)'!CF35&amp;'Koreksi (p)'!CG35&amp;'Koreksi (p)'!CH35&amp;'Koreksi (p)'!CI35&amp;'Koreksi (p)'!CJ35&amp;'Koreksi (p)'!CK35&amp;'Koreksi (p)'!CL35&amp;'Koreksi (p)'!CM35&amp;'Koreksi (p)'!CN35&amp;'Koreksi (p)'!CO35&amp;'Koreksi (p)'!CP35</f>
        <v xml:space="preserve"> 1, 4, 5,</v>
      </c>
      <c r="G52" s="193"/>
    </row>
    <row r="53" spans="2:7">
      <c r="B53" s="18">
        <f>'Analisis (p)'!A37</f>
        <v>24</v>
      </c>
      <c r="C53" s="138" t="str">
        <f>'Analisis (p)'!B37</f>
        <v>SILVIA AGUSTIN</v>
      </c>
      <c r="D53" s="140" t="str">
        <f>'Analisis (p)'!C37</f>
        <v>a</v>
      </c>
      <c r="E53" s="18" t="str">
        <f>'Analisis (p)'!CJ37</f>
        <v>-</v>
      </c>
      <c r="F53" s="193" t="str">
        <f>'Koreksi (p)'!BC36&amp;'Koreksi (p)'!BD36&amp;'Koreksi (p)'!BE36&amp;'Koreksi (p)'!BF36&amp;'Koreksi (p)'!BG36&amp;'Koreksi (p)'!BH36&amp;'Koreksi (p)'!BI36&amp;'Koreksi (p)'!BJ36&amp;'Koreksi (p)'!BK36&amp;'Koreksi (p)'!BL36&amp;'Koreksi (p)'!BM36&amp;'Koreksi (p)'!BN36&amp;'Koreksi (p)'!BO36&amp;'Koreksi (p)'!BP36&amp;'Koreksi (p)'!BQ36&amp;'Koreksi (p)'!BR36&amp;'Koreksi (p)'!BS36&amp;'Koreksi (p)'!BT36&amp;'Koreksi (p)'!BU36&amp;'Koreksi (p)'!BV36&amp;'Koreksi (p)'!BW36&amp;'Koreksi (p)'!BX36&amp;'Koreksi (p)'!BY36&amp;'Koreksi (p)'!BZ36&amp;'Koreksi (p)'!CA36&amp;'Koreksi (p)'!CB36&amp;'Koreksi (p)'!CC36&amp;'Koreksi (p)'!CD36&amp;'Koreksi (p)'!CE36&amp;'Koreksi (p)'!CF36&amp;'Koreksi (p)'!CG36&amp;'Koreksi (p)'!CH36&amp;'Koreksi (p)'!CI36&amp;'Koreksi (p)'!CJ36&amp;'Koreksi (p)'!CK36&amp;'Koreksi (p)'!CL36&amp;'Koreksi (p)'!CM36&amp;'Koreksi (p)'!CN36&amp;'Koreksi (p)'!CO36&amp;'Koreksi (p)'!CP36</f>
        <v xml:space="preserve"> 5,</v>
      </c>
      <c r="G53" s="193"/>
    </row>
    <row r="54" spans="2:7">
      <c r="B54" s="18">
        <f>'Analisis (p)'!A38</f>
        <v>25</v>
      </c>
      <c r="C54" s="138" t="str">
        <f>'Analisis (p)'!B38</f>
        <v>SITI ASIYAH</v>
      </c>
      <c r="D54" s="140" t="str">
        <f>'Analisis (p)'!C38</f>
        <v>b</v>
      </c>
      <c r="E54" s="18" t="str">
        <f>'Analisis (p)'!CJ38</f>
        <v>X</v>
      </c>
      <c r="F54" s="193" t="str">
        <f>'Koreksi (p)'!BC37&amp;'Koreksi (p)'!BD37&amp;'Koreksi (p)'!BE37&amp;'Koreksi (p)'!BF37&amp;'Koreksi (p)'!BG37&amp;'Koreksi (p)'!BH37&amp;'Koreksi (p)'!BI37&amp;'Koreksi (p)'!BJ37&amp;'Koreksi (p)'!BK37&amp;'Koreksi (p)'!BL37&amp;'Koreksi (p)'!BM37&amp;'Koreksi (p)'!BN37&amp;'Koreksi (p)'!BO37&amp;'Koreksi (p)'!BP37&amp;'Koreksi (p)'!BQ37&amp;'Koreksi (p)'!BR37&amp;'Koreksi (p)'!BS37&amp;'Koreksi (p)'!BT37&amp;'Koreksi (p)'!BU37&amp;'Koreksi (p)'!BV37&amp;'Koreksi (p)'!BW37&amp;'Koreksi (p)'!BX37&amp;'Koreksi (p)'!BY37&amp;'Koreksi (p)'!BZ37&amp;'Koreksi (p)'!CA37&amp;'Koreksi (p)'!CB37&amp;'Koreksi (p)'!CC37&amp;'Koreksi (p)'!CD37&amp;'Koreksi (p)'!CE37&amp;'Koreksi (p)'!CF37&amp;'Koreksi (p)'!CG37&amp;'Koreksi (p)'!CH37&amp;'Koreksi (p)'!CI37&amp;'Koreksi (p)'!CJ37&amp;'Koreksi (p)'!CK37&amp;'Koreksi (p)'!CL37&amp;'Koreksi (p)'!CM37&amp;'Koreksi (p)'!CN37&amp;'Koreksi (p)'!CO37&amp;'Koreksi (p)'!CP37</f>
        <v xml:space="preserve"> 3, 5, 7, 8, 10,</v>
      </c>
      <c r="G54" s="193"/>
    </row>
    <row r="55" spans="2:7">
      <c r="B55" s="18">
        <f>'Analisis (p)'!A39</f>
        <v>26</v>
      </c>
      <c r="C55" s="138" t="str">
        <f>'Analisis (p)'!B39</f>
        <v>SYAIFUDIN</v>
      </c>
      <c r="D55" s="140" t="str">
        <f>'Analisis (p)'!C39</f>
        <v>b</v>
      </c>
      <c r="E55" s="18" t="str">
        <f>'Analisis (p)'!CJ39</f>
        <v>-</v>
      </c>
      <c r="F55" s="193" t="str">
        <f>'Koreksi (p)'!BC38&amp;'Koreksi (p)'!BD38&amp;'Koreksi (p)'!BE38&amp;'Koreksi (p)'!BF38&amp;'Koreksi (p)'!BG38&amp;'Koreksi (p)'!BH38&amp;'Koreksi (p)'!BI38&amp;'Koreksi (p)'!BJ38&amp;'Koreksi (p)'!BK38&amp;'Koreksi (p)'!BL38&amp;'Koreksi (p)'!BM38&amp;'Koreksi (p)'!BN38&amp;'Koreksi (p)'!BO38&amp;'Koreksi (p)'!BP38&amp;'Koreksi (p)'!BQ38&amp;'Koreksi (p)'!BR38&amp;'Koreksi (p)'!BS38&amp;'Koreksi (p)'!BT38&amp;'Koreksi (p)'!BU38&amp;'Koreksi (p)'!BV38&amp;'Koreksi (p)'!BW38&amp;'Koreksi (p)'!BX38&amp;'Koreksi (p)'!BY38&amp;'Koreksi (p)'!BZ38&amp;'Koreksi (p)'!CA38&amp;'Koreksi (p)'!CB38&amp;'Koreksi (p)'!CC38&amp;'Koreksi (p)'!CD38&amp;'Koreksi (p)'!CE38&amp;'Koreksi (p)'!CF38&amp;'Koreksi (p)'!CG38&amp;'Koreksi (p)'!CH38&amp;'Koreksi (p)'!CI38&amp;'Koreksi (p)'!CJ38&amp;'Koreksi (p)'!CK38&amp;'Koreksi (p)'!CL38&amp;'Koreksi (p)'!CM38&amp;'Koreksi (p)'!CN38&amp;'Koreksi (p)'!CO38&amp;'Koreksi (p)'!CP38</f>
        <v xml:space="preserve"> 1, 5,</v>
      </c>
      <c r="G55" s="193"/>
    </row>
    <row r="56" spans="2:7">
      <c r="B56" s="18">
        <f>'Analisis (p)'!A40</f>
        <v>27</v>
      </c>
      <c r="C56" s="138" t="str">
        <f>'Analisis (p)'!B40</f>
        <v>TRISNO NURHIYANSYAH</v>
      </c>
      <c r="D56" s="140" t="str">
        <f>'Analisis (p)'!C40</f>
        <v>a</v>
      </c>
      <c r="E56" s="18" t="str">
        <f>'Analisis (p)'!CJ40</f>
        <v>-</v>
      </c>
      <c r="F56" s="193" t="str">
        <f>'Koreksi (p)'!BC39&amp;'Koreksi (p)'!BD39&amp;'Koreksi (p)'!BE39&amp;'Koreksi (p)'!BF39&amp;'Koreksi (p)'!BG39&amp;'Koreksi (p)'!BH39&amp;'Koreksi (p)'!BI39&amp;'Koreksi (p)'!BJ39&amp;'Koreksi (p)'!BK39&amp;'Koreksi (p)'!BL39&amp;'Koreksi (p)'!BM39&amp;'Koreksi (p)'!BN39&amp;'Koreksi (p)'!BO39&amp;'Koreksi (p)'!BP39&amp;'Koreksi (p)'!BQ39&amp;'Koreksi (p)'!BR39&amp;'Koreksi (p)'!BS39&amp;'Koreksi (p)'!BT39&amp;'Koreksi (p)'!BU39&amp;'Koreksi (p)'!BV39&amp;'Koreksi (p)'!BW39&amp;'Koreksi (p)'!BX39&amp;'Koreksi (p)'!BY39&amp;'Koreksi (p)'!BZ39&amp;'Koreksi (p)'!CA39&amp;'Koreksi (p)'!CB39&amp;'Koreksi (p)'!CC39&amp;'Koreksi (p)'!CD39&amp;'Koreksi (p)'!CE39&amp;'Koreksi (p)'!CF39&amp;'Koreksi (p)'!CG39&amp;'Koreksi (p)'!CH39&amp;'Koreksi (p)'!CI39&amp;'Koreksi (p)'!CJ39&amp;'Koreksi (p)'!CK39&amp;'Koreksi (p)'!CL39&amp;'Koreksi (p)'!CM39&amp;'Koreksi (p)'!CN39&amp;'Koreksi (p)'!CO39&amp;'Koreksi (p)'!CP39</f>
        <v xml:space="preserve"> 4, 9, 10,</v>
      </c>
      <c r="G56" s="193"/>
    </row>
    <row r="57" spans="2:7">
      <c r="B57" s="18">
        <f>'Analisis (p)'!A41</f>
        <v>28</v>
      </c>
      <c r="C57" s="138" t="str">
        <f>'Analisis (p)'!B41</f>
        <v>VIKI PRADANA WANDASAH</v>
      </c>
      <c r="D57" s="140" t="str">
        <f>'Analisis (p)'!C41</f>
        <v>b</v>
      </c>
      <c r="E57" s="18" t="str">
        <f>'Analisis (p)'!CJ41</f>
        <v>X</v>
      </c>
      <c r="F57" s="193" t="str">
        <f>'Koreksi (p)'!BC40&amp;'Koreksi (p)'!BD40&amp;'Koreksi (p)'!BE40&amp;'Koreksi (p)'!BF40&amp;'Koreksi (p)'!BG40&amp;'Koreksi (p)'!BH40&amp;'Koreksi (p)'!BI40&amp;'Koreksi (p)'!BJ40&amp;'Koreksi (p)'!BK40&amp;'Koreksi (p)'!BL40&amp;'Koreksi (p)'!BM40&amp;'Koreksi (p)'!BN40&amp;'Koreksi (p)'!BO40&amp;'Koreksi (p)'!BP40&amp;'Koreksi (p)'!BQ40&amp;'Koreksi (p)'!BR40&amp;'Koreksi (p)'!BS40&amp;'Koreksi (p)'!BT40&amp;'Koreksi (p)'!BU40&amp;'Koreksi (p)'!BV40&amp;'Koreksi (p)'!BW40&amp;'Koreksi (p)'!BX40&amp;'Koreksi (p)'!BY40&amp;'Koreksi (p)'!BZ40&amp;'Koreksi (p)'!CA40&amp;'Koreksi (p)'!CB40&amp;'Koreksi (p)'!CC40&amp;'Koreksi (p)'!CD40&amp;'Koreksi (p)'!CE40&amp;'Koreksi (p)'!CF40&amp;'Koreksi (p)'!CG40&amp;'Koreksi (p)'!CH40&amp;'Koreksi (p)'!CI40&amp;'Koreksi (p)'!CJ40&amp;'Koreksi (p)'!CK40&amp;'Koreksi (p)'!CL40&amp;'Koreksi (p)'!CM40&amp;'Koreksi (p)'!CN40&amp;'Koreksi (p)'!CO40&amp;'Koreksi (p)'!CP40</f>
        <v xml:space="preserve"> 4, 5, 7, 8, 9,</v>
      </c>
      <c r="G57" s="193"/>
    </row>
    <row r="58" spans="2:7">
      <c r="B58" s="18">
        <f>'Analisis (p)'!A42</f>
        <v>29</v>
      </c>
      <c r="C58" s="138" t="str">
        <f>'Analisis (p)'!B42</f>
        <v>VIRYAL LULU FAKHIRA</v>
      </c>
      <c r="D58" s="140" t="str">
        <f>'Analisis (p)'!C42</f>
        <v>a</v>
      </c>
      <c r="E58" s="18" t="str">
        <f>'Analisis (p)'!CJ42</f>
        <v>-</v>
      </c>
      <c r="F58" s="193" t="str">
        <f>'Koreksi (p)'!BC41&amp;'Koreksi (p)'!BD41&amp;'Koreksi (p)'!BE41&amp;'Koreksi (p)'!BF41&amp;'Koreksi (p)'!BG41&amp;'Koreksi (p)'!BH41&amp;'Koreksi (p)'!BI41&amp;'Koreksi (p)'!BJ41&amp;'Koreksi (p)'!BK41&amp;'Koreksi (p)'!BL41&amp;'Koreksi (p)'!BM41&amp;'Koreksi (p)'!BN41&amp;'Koreksi (p)'!BO41&amp;'Koreksi (p)'!BP41&amp;'Koreksi (p)'!BQ41&amp;'Koreksi (p)'!BR41&amp;'Koreksi (p)'!BS41&amp;'Koreksi (p)'!BT41&amp;'Koreksi (p)'!BU41&amp;'Koreksi (p)'!BV41&amp;'Koreksi (p)'!BW41&amp;'Koreksi (p)'!BX41&amp;'Koreksi (p)'!BY41&amp;'Koreksi (p)'!BZ41&amp;'Koreksi (p)'!CA41&amp;'Koreksi (p)'!CB41&amp;'Koreksi (p)'!CC41&amp;'Koreksi (p)'!CD41&amp;'Koreksi (p)'!CE41&amp;'Koreksi (p)'!CF41&amp;'Koreksi (p)'!CG41&amp;'Koreksi (p)'!CH41&amp;'Koreksi (p)'!CI41&amp;'Koreksi (p)'!CJ41&amp;'Koreksi (p)'!CK41&amp;'Koreksi (p)'!CL41&amp;'Koreksi (p)'!CM41&amp;'Koreksi (p)'!CN41&amp;'Koreksi (p)'!CO41&amp;'Koreksi (p)'!CP41</f>
        <v xml:space="preserve"> 2, 8,</v>
      </c>
      <c r="G58" s="193"/>
    </row>
    <row r="59" spans="2:7">
      <c r="B59" s="18">
        <f>'Analisis (p)'!A43</f>
        <v>30</v>
      </c>
      <c r="C59" s="138" t="str">
        <f>'Analisis (p)'!B43</f>
        <v>WAHYU ANGGUN SASMITA DEWI</v>
      </c>
      <c r="D59" s="140" t="str">
        <f>'Analisis (p)'!C43</f>
        <v>b</v>
      </c>
      <c r="E59" s="18" t="str">
        <f>'Analisis (p)'!CJ43</f>
        <v>-</v>
      </c>
      <c r="F59" s="193" t="str">
        <f>'Koreksi (p)'!BC42&amp;'Koreksi (p)'!BD42&amp;'Koreksi (p)'!BE42&amp;'Koreksi (p)'!BF42&amp;'Koreksi (p)'!BG42&amp;'Koreksi (p)'!BH42&amp;'Koreksi (p)'!BI42&amp;'Koreksi (p)'!BJ42&amp;'Koreksi (p)'!BK42&amp;'Koreksi (p)'!BL42&amp;'Koreksi (p)'!BM42&amp;'Koreksi (p)'!BN42&amp;'Koreksi (p)'!BO42&amp;'Koreksi (p)'!BP42&amp;'Koreksi (p)'!BQ42&amp;'Koreksi (p)'!BR42&amp;'Koreksi (p)'!BS42&amp;'Koreksi (p)'!BT42&amp;'Koreksi (p)'!BU42&amp;'Koreksi (p)'!BV42&amp;'Koreksi (p)'!BW42&amp;'Koreksi (p)'!BX42&amp;'Koreksi (p)'!BY42&amp;'Koreksi (p)'!BZ42&amp;'Koreksi (p)'!CA42&amp;'Koreksi (p)'!CB42&amp;'Koreksi (p)'!CC42&amp;'Koreksi (p)'!CD42&amp;'Koreksi (p)'!CE42&amp;'Koreksi (p)'!CF42&amp;'Koreksi (p)'!CG42&amp;'Koreksi (p)'!CH42&amp;'Koreksi (p)'!CI42&amp;'Koreksi (p)'!CJ42&amp;'Koreksi (p)'!CK42&amp;'Koreksi (p)'!CL42&amp;'Koreksi (p)'!CM42&amp;'Koreksi (p)'!CN42&amp;'Koreksi (p)'!CO42&amp;'Koreksi (p)'!CP42</f>
        <v xml:space="preserve"> 1,</v>
      </c>
      <c r="G59" s="193"/>
    </row>
    <row r="60" spans="2:7">
      <c r="B60" s="18">
        <f>'Analisis (p)'!A44</f>
        <v>31</v>
      </c>
      <c r="C60" s="138" t="str">
        <f>'Analisis (p)'!B44</f>
        <v>WAHYU SETIA LAIYLA</v>
      </c>
      <c r="D60" s="140" t="str">
        <f>'Analisis (p)'!C44</f>
        <v>b</v>
      </c>
      <c r="E60" s="18" t="str">
        <f>'Analisis (p)'!CJ44</f>
        <v>-</v>
      </c>
      <c r="F60" s="193" t="str">
        <f>'Koreksi (p)'!BC43&amp;'Koreksi (p)'!BD43&amp;'Koreksi (p)'!BE43&amp;'Koreksi (p)'!BF43&amp;'Koreksi (p)'!BG43&amp;'Koreksi (p)'!BH43&amp;'Koreksi (p)'!BI43&amp;'Koreksi (p)'!BJ43&amp;'Koreksi (p)'!BK43&amp;'Koreksi (p)'!BL43&amp;'Koreksi (p)'!BM43&amp;'Koreksi (p)'!BN43&amp;'Koreksi (p)'!BO43&amp;'Koreksi (p)'!BP43&amp;'Koreksi (p)'!BQ43&amp;'Koreksi (p)'!BR43&amp;'Koreksi (p)'!BS43&amp;'Koreksi (p)'!BT43&amp;'Koreksi (p)'!BU43&amp;'Koreksi (p)'!BV43&amp;'Koreksi (p)'!BW43&amp;'Koreksi (p)'!BX43&amp;'Koreksi (p)'!BY43&amp;'Koreksi (p)'!BZ43&amp;'Koreksi (p)'!CA43&amp;'Koreksi (p)'!CB43&amp;'Koreksi (p)'!CC43&amp;'Koreksi (p)'!CD43&amp;'Koreksi (p)'!CE43&amp;'Koreksi (p)'!CF43&amp;'Koreksi (p)'!CG43&amp;'Koreksi (p)'!CH43&amp;'Koreksi (p)'!CI43&amp;'Koreksi (p)'!CJ43&amp;'Koreksi (p)'!CK43&amp;'Koreksi (p)'!CL43&amp;'Koreksi (p)'!CM43&amp;'Koreksi (p)'!CN43&amp;'Koreksi (p)'!CO43&amp;'Koreksi (p)'!CP43</f>
        <v xml:space="preserve"> 2, 5, 8,</v>
      </c>
      <c r="G60" s="193"/>
    </row>
    <row r="61" spans="2:7">
      <c r="B61" s="18">
        <f>'Analisis (p)'!A45</f>
        <v>32</v>
      </c>
      <c r="C61" s="138" t="str">
        <f>'Analisis (p)'!B45</f>
        <v>WINDA PRIHATIN</v>
      </c>
      <c r="D61" s="140" t="str">
        <f>'Analisis (p)'!C45</f>
        <v>a</v>
      </c>
      <c r="E61" s="18" t="str">
        <f>'Analisis (p)'!CJ45</f>
        <v>-</v>
      </c>
      <c r="F61" s="193" t="str">
        <f>'Koreksi (p)'!BC44&amp;'Koreksi (p)'!BD44&amp;'Koreksi (p)'!BE44&amp;'Koreksi (p)'!BF44&amp;'Koreksi (p)'!BG44&amp;'Koreksi (p)'!BH44&amp;'Koreksi (p)'!BI44&amp;'Koreksi (p)'!BJ44&amp;'Koreksi (p)'!BK44&amp;'Koreksi (p)'!BL44&amp;'Koreksi (p)'!BM44&amp;'Koreksi (p)'!BN44&amp;'Koreksi (p)'!BO44&amp;'Koreksi (p)'!BP44&amp;'Koreksi (p)'!BQ44&amp;'Koreksi (p)'!BR44&amp;'Koreksi (p)'!BS44&amp;'Koreksi (p)'!BT44&amp;'Koreksi (p)'!BU44&amp;'Koreksi (p)'!BV44&amp;'Koreksi (p)'!BW44&amp;'Koreksi (p)'!BX44&amp;'Koreksi (p)'!BY44&amp;'Koreksi (p)'!BZ44&amp;'Koreksi (p)'!CA44&amp;'Koreksi (p)'!CB44&amp;'Koreksi (p)'!CC44&amp;'Koreksi (p)'!CD44&amp;'Koreksi (p)'!CE44&amp;'Koreksi (p)'!CF44&amp;'Koreksi (p)'!CG44&amp;'Koreksi (p)'!CH44&amp;'Koreksi (p)'!CI44&amp;'Koreksi (p)'!CJ44&amp;'Koreksi (p)'!CK44&amp;'Koreksi (p)'!CL44&amp;'Koreksi (p)'!CM44&amp;'Koreksi (p)'!CN44&amp;'Koreksi (p)'!CO44&amp;'Koreksi (p)'!CP44</f>
        <v xml:space="preserve"> 2, 5,</v>
      </c>
      <c r="G61" s="193"/>
    </row>
    <row r="62" spans="2:7">
      <c r="B62" s="18">
        <f>'Analisis (p)'!A46</f>
        <v>33</v>
      </c>
      <c r="C62" s="138" t="str">
        <f>'Analisis (p)'!B46</f>
        <v>YUNI SAFITRI</v>
      </c>
      <c r="D62" s="140" t="str">
        <f>'Analisis (p)'!C46</f>
        <v>b</v>
      </c>
      <c r="E62" s="18" t="str">
        <f>'Analisis (p)'!CJ46</f>
        <v>X</v>
      </c>
      <c r="F62" s="193" t="str">
        <f>'Koreksi (p)'!BC45&amp;'Koreksi (p)'!BD45&amp;'Koreksi (p)'!BE45&amp;'Koreksi (p)'!BF45&amp;'Koreksi (p)'!BG45&amp;'Koreksi (p)'!BH45&amp;'Koreksi (p)'!BI45&amp;'Koreksi (p)'!BJ45&amp;'Koreksi (p)'!BK45&amp;'Koreksi (p)'!BL45&amp;'Koreksi (p)'!BM45&amp;'Koreksi (p)'!BN45&amp;'Koreksi (p)'!BO45&amp;'Koreksi (p)'!BP45&amp;'Koreksi (p)'!BQ45&amp;'Koreksi (p)'!BR45&amp;'Koreksi (p)'!BS45&amp;'Koreksi (p)'!BT45&amp;'Koreksi (p)'!BU45&amp;'Koreksi (p)'!BV45&amp;'Koreksi (p)'!BW45&amp;'Koreksi (p)'!BX45&amp;'Koreksi (p)'!BY45&amp;'Koreksi (p)'!BZ45&amp;'Koreksi (p)'!CA45&amp;'Koreksi (p)'!CB45&amp;'Koreksi (p)'!CC45&amp;'Koreksi (p)'!CD45&amp;'Koreksi (p)'!CE45&amp;'Koreksi (p)'!CF45&amp;'Koreksi (p)'!CG45&amp;'Koreksi (p)'!CH45&amp;'Koreksi (p)'!CI45&amp;'Koreksi (p)'!CJ45&amp;'Koreksi (p)'!CK45&amp;'Koreksi (p)'!CL45&amp;'Koreksi (p)'!CM45&amp;'Koreksi (p)'!CN45&amp;'Koreksi (p)'!CO45&amp;'Koreksi (p)'!CP45</f>
        <v xml:space="preserve"> 3, 4, 5, 6, 7,</v>
      </c>
      <c r="G62" s="193"/>
    </row>
    <row r="63" spans="2:7">
      <c r="B63" s="18">
        <f>'Analisis (p)'!A47</f>
        <v>34</v>
      </c>
      <c r="C63" s="138" t="str">
        <f>'Analisis (p)'!B47</f>
        <v>ZAHRA AZIZAH</v>
      </c>
      <c r="D63" s="140" t="str">
        <f>'Analisis (p)'!C47</f>
        <v>a</v>
      </c>
      <c r="E63" s="18" t="str">
        <f>'Analisis (p)'!CJ47</f>
        <v>-</v>
      </c>
      <c r="F63" s="193" t="str">
        <f>'Koreksi (p)'!BC46&amp;'Koreksi (p)'!BD46&amp;'Koreksi (p)'!BE46&amp;'Koreksi (p)'!BF46&amp;'Koreksi (p)'!BG46&amp;'Koreksi (p)'!BH46&amp;'Koreksi (p)'!BI46&amp;'Koreksi (p)'!BJ46&amp;'Koreksi (p)'!BK46&amp;'Koreksi (p)'!BL46&amp;'Koreksi (p)'!BM46&amp;'Koreksi (p)'!BN46&amp;'Koreksi (p)'!BO46&amp;'Koreksi (p)'!BP46&amp;'Koreksi (p)'!BQ46&amp;'Koreksi (p)'!BR46&amp;'Koreksi (p)'!BS46&amp;'Koreksi (p)'!BT46&amp;'Koreksi (p)'!BU46&amp;'Koreksi (p)'!BV46&amp;'Koreksi (p)'!BW46&amp;'Koreksi (p)'!BX46&amp;'Koreksi (p)'!BY46&amp;'Koreksi (p)'!BZ46&amp;'Koreksi (p)'!CA46&amp;'Koreksi (p)'!CB46&amp;'Koreksi (p)'!CC46&amp;'Koreksi (p)'!CD46&amp;'Koreksi (p)'!CE46&amp;'Koreksi (p)'!CF46&amp;'Koreksi (p)'!CG46&amp;'Koreksi (p)'!CH46&amp;'Koreksi (p)'!CI46&amp;'Koreksi (p)'!CJ46&amp;'Koreksi (p)'!CK46&amp;'Koreksi (p)'!CL46&amp;'Koreksi (p)'!CM46&amp;'Koreksi (p)'!CN46&amp;'Koreksi (p)'!CO46&amp;'Koreksi (p)'!CP46</f>
        <v xml:space="preserve"> 5,</v>
      </c>
      <c r="G63" s="193"/>
    </row>
    <row r="64" spans="2:7">
      <c r="B64" s="18">
        <f>'Analisis (p)'!A48</f>
        <v>35</v>
      </c>
      <c r="C64" s="138">
        <f>'Analisis (p)'!B48</f>
        <v>0</v>
      </c>
      <c r="D64" s="140" t="str">
        <f>'Analisis (p)'!C48</f>
        <v/>
      </c>
      <c r="E64" s="18" t="str">
        <f>'Analisis (p)'!CJ48</f>
        <v/>
      </c>
      <c r="F64" s="193" t="str">
        <f>'Koreksi (p)'!BC47&amp;'Koreksi (p)'!BD47&amp;'Koreksi (p)'!BE47&amp;'Koreksi (p)'!BF47&amp;'Koreksi (p)'!BG47&amp;'Koreksi (p)'!BH47&amp;'Koreksi (p)'!BI47&amp;'Koreksi (p)'!BJ47&amp;'Koreksi (p)'!BK47&amp;'Koreksi (p)'!BL47&amp;'Koreksi (p)'!BM47&amp;'Koreksi (p)'!BN47&amp;'Koreksi (p)'!BO47&amp;'Koreksi (p)'!BP47&amp;'Koreksi (p)'!BQ47&amp;'Koreksi (p)'!BR47&amp;'Koreksi (p)'!BS47&amp;'Koreksi (p)'!BT47&amp;'Koreksi (p)'!BU47&amp;'Koreksi (p)'!BV47&amp;'Koreksi (p)'!BW47&amp;'Koreksi (p)'!BX47&amp;'Koreksi (p)'!BY47&amp;'Koreksi (p)'!BZ47&amp;'Koreksi (p)'!CA47&amp;'Koreksi (p)'!CB47&amp;'Koreksi (p)'!CC47&amp;'Koreksi (p)'!CD47&amp;'Koreksi (p)'!CE47&amp;'Koreksi (p)'!CF47&amp;'Koreksi (p)'!CG47&amp;'Koreksi (p)'!CH47&amp;'Koreksi (p)'!CI47&amp;'Koreksi (p)'!CJ47&amp;'Koreksi (p)'!CK47&amp;'Koreksi (p)'!CL47&amp;'Koreksi (p)'!CM47&amp;'Koreksi (p)'!CN47&amp;'Koreksi (p)'!CO47&amp;'Koreksi (p)'!CP47</f>
        <v/>
      </c>
      <c r="G64" s="193"/>
    </row>
    <row r="65" spans="1:7">
      <c r="B65" s="18">
        <f>'Analisis (p)'!A49</f>
        <v>36</v>
      </c>
      <c r="C65" s="138">
        <f>'Analisis (p)'!B49</f>
        <v>0</v>
      </c>
      <c r="D65" s="140" t="str">
        <f>'Analisis (p)'!C49</f>
        <v/>
      </c>
      <c r="E65" s="18" t="str">
        <f>'Analisis (p)'!CJ49</f>
        <v/>
      </c>
      <c r="F65" s="193" t="str">
        <f>'Koreksi (p)'!BC48&amp;'Koreksi (p)'!BD48&amp;'Koreksi (p)'!BE48&amp;'Koreksi (p)'!BF48&amp;'Koreksi (p)'!BG48&amp;'Koreksi (p)'!BH48&amp;'Koreksi (p)'!BI48&amp;'Koreksi (p)'!BJ48&amp;'Koreksi (p)'!BK48&amp;'Koreksi (p)'!BL48&amp;'Koreksi (p)'!BM48&amp;'Koreksi (p)'!BN48&amp;'Koreksi (p)'!BO48&amp;'Koreksi (p)'!BP48&amp;'Koreksi (p)'!BQ48&amp;'Koreksi (p)'!BR48&amp;'Koreksi (p)'!BS48&amp;'Koreksi (p)'!BT48&amp;'Koreksi (p)'!BU48&amp;'Koreksi (p)'!BV48&amp;'Koreksi (p)'!BW48&amp;'Koreksi (p)'!BX48&amp;'Koreksi (p)'!BY48&amp;'Koreksi (p)'!BZ48&amp;'Koreksi (p)'!CA48&amp;'Koreksi (p)'!CB48&amp;'Koreksi (p)'!CC48&amp;'Koreksi (p)'!CD48&amp;'Koreksi (p)'!CE48&amp;'Koreksi (p)'!CF48&amp;'Koreksi (p)'!CG48&amp;'Koreksi (p)'!CH48&amp;'Koreksi (p)'!CI48&amp;'Koreksi (p)'!CJ48&amp;'Koreksi (p)'!CK48&amp;'Koreksi (p)'!CL48&amp;'Koreksi (p)'!CM48&amp;'Koreksi (p)'!CN48&amp;'Koreksi (p)'!CO48&amp;'Koreksi (p)'!CP48</f>
        <v/>
      </c>
      <c r="G65" s="193"/>
    </row>
    <row r="66" spans="1:7">
      <c r="B66" s="18">
        <f>'Analisis (p)'!A50</f>
        <v>37</v>
      </c>
      <c r="C66" s="138">
        <f>'Analisis (p)'!B50</f>
        <v>0</v>
      </c>
      <c r="D66" s="140" t="str">
        <f>'Analisis (p)'!C50</f>
        <v/>
      </c>
      <c r="E66" s="18" t="str">
        <f>'Analisis (p)'!CJ50</f>
        <v/>
      </c>
      <c r="F66" s="193" t="str">
        <f>'Koreksi (p)'!BC49&amp;'Koreksi (p)'!BD49&amp;'Koreksi (p)'!BE49&amp;'Koreksi (p)'!BF49&amp;'Koreksi (p)'!BG49&amp;'Koreksi (p)'!BH49&amp;'Koreksi (p)'!BI49&amp;'Koreksi (p)'!BJ49&amp;'Koreksi (p)'!BK49&amp;'Koreksi (p)'!BL49&amp;'Koreksi (p)'!BM49&amp;'Koreksi (p)'!BN49&amp;'Koreksi (p)'!BO49&amp;'Koreksi (p)'!BP49&amp;'Koreksi (p)'!BQ49&amp;'Koreksi (p)'!BR49&amp;'Koreksi (p)'!BS49&amp;'Koreksi (p)'!BT49&amp;'Koreksi (p)'!BU49&amp;'Koreksi (p)'!BV49&amp;'Koreksi (p)'!BW49&amp;'Koreksi (p)'!BX49&amp;'Koreksi (p)'!BY49&amp;'Koreksi (p)'!BZ49&amp;'Koreksi (p)'!CA49&amp;'Koreksi (p)'!CB49&amp;'Koreksi (p)'!CC49&amp;'Koreksi (p)'!CD49&amp;'Koreksi (p)'!CE49&amp;'Koreksi (p)'!CF49&amp;'Koreksi (p)'!CG49&amp;'Koreksi (p)'!CH49&amp;'Koreksi (p)'!CI49&amp;'Koreksi (p)'!CJ49&amp;'Koreksi (p)'!CK49&amp;'Koreksi (p)'!CL49&amp;'Koreksi (p)'!CM49&amp;'Koreksi (p)'!CN49&amp;'Koreksi (p)'!CO49&amp;'Koreksi (p)'!CP49</f>
        <v/>
      </c>
      <c r="G66" s="193"/>
    </row>
    <row r="67" spans="1:7">
      <c r="B67" s="18">
        <f>'Analisis (p)'!A51</f>
        <v>38</v>
      </c>
      <c r="C67" s="138">
        <f>'Analisis (p)'!B51</f>
        <v>0</v>
      </c>
      <c r="D67" s="140" t="str">
        <f>'Analisis (p)'!C51</f>
        <v/>
      </c>
      <c r="E67" s="18" t="str">
        <f>'Analisis (p)'!CJ51</f>
        <v/>
      </c>
      <c r="F67" s="193" t="str">
        <f>'Koreksi (p)'!BC50&amp;'Koreksi (p)'!BD50&amp;'Koreksi (p)'!BE50&amp;'Koreksi (p)'!BF50&amp;'Koreksi (p)'!BG50&amp;'Koreksi (p)'!BH50&amp;'Koreksi (p)'!BI50&amp;'Koreksi (p)'!BJ50&amp;'Koreksi (p)'!BK50&amp;'Koreksi (p)'!BL50&amp;'Koreksi (p)'!BM50&amp;'Koreksi (p)'!BN50&amp;'Koreksi (p)'!BO50&amp;'Koreksi (p)'!BP50&amp;'Koreksi (p)'!BQ50&amp;'Koreksi (p)'!BR50&amp;'Koreksi (p)'!BS50&amp;'Koreksi (p)'!BT50&amp;'Koreksi (p)'!BU50&amp;'Koreksi (p)'!BV50&amp;'Koreksi (p)'!BW50&amp;'Koreksi (p)'!BX50&amp;'Koreksi (p)'!BY50&amp;'Koreksi (p)'!BZ50&amp;'Koreksi (p)'!CA50&amp;'Koreksi (p)'!CB50&amp;'Koreksi (p)'!CC50&amp;'Koreksi (p)'!CD50&amp;'Koreksi (p)'!CE50&amp;'Koreksi (p)'!CF50&amp;'Koreksi (p)'!CG50&amp;'Koreksi (p)'!CH50&amp;'Koreksi (p)'!CI50&amp;'Koreksi (p)'!CJ50&amp;'Koreksi (p)'!CK50&amp;'Koreksi (p)'!CL50&amp;'Koreksi (p)'!CM50&amp;'Koreksi (p)'!CN50&amp;'Koreksi (p)'!CO50&amp;'Koreksi (p)'!CP50</f>
        <v/>
      </c>
      <c r="G67" s="193"/>
    </row>
    <row r="68" spans="1:7">
      <c r="B68" s="18">
        <f>'Analisis (p)'!A52</f>
        <v>39</v>
      </c>
      <c r="C68" s="138">
        <f>'Analisis (p)'!B52</f>
        <v>0</v>
      </c>
      <c r="D68" s="140" t="str">
        <f>'Analisis (p)'!C52</f>
        <v/>
      </c>
      <c r="E68" s="18" t="str">
        <f>'Analisis (p)'!CJ52</f>
        <v/>
      </c>
      <c r="F68" s="193" t="str">
        <f>'Koreksi (p)'!BC51&amp;'Koreksi (p)'!BD51&amp;'Koreksi (p)'!BE51&amp;'Koreksi (p)'!BF51&amp;'Koreksi (p)'!BG51&amp;'Koreksi (p)'!BH51&amp;'Koreksi (p)'!BI51&amp;'Koreksi (p)'!BJ51&amp;'Koreksi (p)'!BK51&amp;'Koreksi (p)'!BL51&amp;'Koreksi (p)'!BM51&amp;'Koreksi (p)'!BN51&amp;'Koreksi (p)'!BO51&amp;'Koreksi (p)'!BP51&amp;'Koreksi (p)'!BQ51&amp;'Koreksi (p)'!BR51&amp;'Koreksi (p)'!BS51&amp;'Koreksi (p)'!BT51&amp;'Koreksi (p)'!BU51&amp;'Koreksi (p)'!BV51&amp;'Koreksi (p)'!BW51&amp;'Koreksi (p)'!BX51&amp;'Koreksi (p)'!BY51&amp;'Koreksi (p)'!BZ51&amp;'Koreksi (p)'!CA51&amp;'Koreksi (p)'!CB51&amp;'Koreksi (p)'!CC51&amp;'Koreksi (p)'!CD51&amp;'Koreksi (p)'!CE51&amp;'Koreksi (p)'!CF51&amp;'Koreksi (p)'!CG51&amp;'Koreksi (p)'!CH51&amp;'Koreksi (p)'!CI51&amp;'Koreksi (p)'!CJ51&amp;'Koreksi (p)'!CK51&amp;'Koreksi (p)'!CL51&amp;'Koreksi (p)'!CM51&amp;'Koreksi (p)'!CN51&amp;'Koreksi (p)'!CO51&amp;'Koreksi (p)'!CP51</f>
        <v/>
      </c>
      <c r="G68" s="193"/>
    </row>
    <row r="69" spans="1:7">
      <c r="B69" s="18">
        <f>'Analisis (p)'!A53</f>
        <v>40</v>
      </c>
      <c r="C69" s="138">
        <f>'Analisis (p)'!B53</f>
        <v>0</v>
      </c>
      <c r="D69" s="140" t="str">
        <f>'Analisis (p)'!C53</f>
        <v/>
      </c>
      <c r="E69" s="18" t="str">
        <f>'Analisis (p)'!CJ53</f>
        <v/>
      </c>
      <c r="F69" s="193" t="str">
        <f>'Koreksi (p)'!BC52&amp;'Koreksi (p)'!BD52&amp;'Koreksi (p)'!BE52&amp;'Koreksi (p)'!BF52&amp;'Koreksi (p)'!BG52&amp;'Koreksi (p)'!BH52&amp;'Koreksi (p)'!BI52&amp;'Koreksi (p)'!BJ52&amp;'Koreksi (p)'!BK52&amp;'Koreksi (p)'!BL52&amp;'Koreksi (p)'!BM52&amp;'Koreksi (p)'!BN52&amp;'Koreksi (p)'!BO52&amp;'Koreksi (p)'!BP52&amp;'Koreksi (p)'!BQ52&amp;'Koreksi (p)'!BR52&amp;'Koreksi (p)'!BS52&amp;'Koreksi (p)'!BT52&amp;'Koreksi (p)'!BU52&amp;'Koreksi (p)'!BV52&amp;'Koreksi (p)'!BW52&amp;'Koreksi (p)'!BX52&amp;'Koreksi (p)'!BY52&amp;'Koreksi (p)'!BZ52&amp;'Koreksi (p)'!CA52&amp;'Koreksi (p)'!CB52&amp;'Koreksi (p)'!CC52&amp;'Koreksi (p)'!CD52&amp;'Koreksi (p)'!CE52&amp;'Koreksi (p)'!CF52&amp;'Koreksi (p)'!CG52&amp;'Koreksi (p)'!CH52&amp;'Koreksi (p)'!CI52&amp;'Koreksi (p)'!CJ52&amp;'Koreksi (p)'!CK52&amp;'Koreksi (p)'!CL52&amp;'Koreksi (p)'!CM52&amp;'Koreksi (p)'!CN52&amp;'Koreksi (p)'!CO52&amp;'Koreksi (p)'!CP52</f>
        <v/>
      </c>
      <c r="G69" s="193"/>
    </row>
    <row r="70" spans="1:7">
      <c r="B70" s="18">
        <f>'Analisis (p)'!A54</f>
        <v>41</v>
      </c>
      <c r="C70" s="138">
        <f>'Analisis (p)'!B54</f>
        <v>0</v>
      </c>
      <c r="D70" s="140" t="str">
        <f>'Analisis (p)'!C54</f>
        <v/>
      </c>
      <c r="E70" s="18" t="str">
        <f>'Analisis (p)'!CJ54</f>
        <v/>
      </c>
      <c r="F70" s="193" t="str">
        <f>'Koreksi (p)'!BC53&amp;'Koreksi (p)'!BD53&amp;'Koreksi (p)'!BE53&amp;'Koreksi (p)'!BF53&amp;'Koreksi (p)'!BG53&amp;'Koreksi (p)'!BH53&amp;'Koreksi (p)'!BI53&amp;'Koreksi (p)'!BJ53&amp;'Koreksi (p)'!BK53&amp;'Koreksi (p)'!BL53&amp;'Koreksi (p)'!BM53&amp;'Koreksi (p)'!BN53&amp;'Koreksi (p)'!BO53&amp;'Koreksi (p)'!BP53&amp;'Koreksi (p)'!BQ53&amp;'Koreksi (p)'!BR53&amp;'Koreksi (p)'!BS53&amp;'Koreksi (p)'!BT53&amp;'Koreksi (p)'!BU53&amp;'Koreksi (p)'!BV53&amp;'Koreksi (p)'!BW53&amp;'Koreksi (p)'!BX53&amp;'Koreksi (p)'!BY53&amp;'Koreksi (p)'!BZ53&amp;'Koreksi (p)'!CA53&amp;'Koreksi (p)'!CB53&amp;'Koreksi (p)'!CC53&amp;'Koreksi (p)'!CD53&amp;'Koreksi (p)'!CE53&amp;'Koreksi (p)'!CF53&amp;'Koreksi (p)'!CG53&amp;'Koreksi (p)'!CH53&amp;'Koreksi (p)'!CI53&amp;'Koreksi (p)'!CJ53&amp;'Koreksi (p)'!CK53&amp;'Koreksi (p)'!CL53&amp;'Koreksi (p)'!CM53&amp;'Koreksi (p)'!CN53&amp;'Koreksi (p)'!CO53&amp;'Koreksi (p)'!CP53</f>
        <v/>
      </c>
      <c r="G70" s="193"/>
    </row>
    <row r="71" spans="1:7">
      <c r="B71" s="18">
        <f>'Analisis (p)'!A55</f>
        <v>42</v>
      </c>
      <c r="C71" s="138">
        <f>'Analisis (p)'!B55</f>
        <v>0</v>
      </c>
      <c r="D71" s="140" t="str">
        <f>'Analisis (p)'!C55</f>
        <v/>
      </c>
      <c r="E71" s="18" t="str">
        <f>'Analisis (p)'!CJ55</f>
        <v/>
      </c>
      <c r="F71" s="193" t="str">
        <f>'Koreksi (p)'!BC54&amp;'Koreksi (p)'!BD54&amp;'Koreksi (p)'!BE54&amp;'Koreksi (p)'!BF54&amp;'Koreksi (p)'!BG54&amp;'Koreksi (p)'!BH54&amp;'Koreksi (p)'!BI54&amp;'Koreksi (p)'!BJ54&amp;'Koreksi (p)'!BK54&amp;'Koreksi (p)'!BL54&amp;'Koreksi (p)'!BM54&amp;'Koreksi (p)'!BN54&amp;'Koreksi (p)'!BO54&amp;'Koreksi (p)'!BP54&amp;'Koreksi (p)'!BQ54&amp;'Koreksi (p)'!BR54&amp;'Koreksi (p)'!BS54&amp;'Koreksi (p)'!BT54&amp;'Koreksi (p)'!BU54&amp;'Koreksi (p)'!BV54&amp;'Koreksi (p)'!BW54&amp;'Koreksi (p)'!BX54&amp;'Koreksi (p)'!BY54&amp;'Koreksi (p)'!BZ54&amp;'Koreksi (p)'!CA54&amp;'Koreksi (p)'!CB54&amp;'Koreksi (p)'!CC54&amp;'Koreksi (p)'!CD54&amp;'Koreksi (p)'!CE54&amp;'Koreksi (p)'!CF54&amp;'Koreksi (p)'!CG54&amp;'Koreksi (p)'!CH54&amp;'Koreksi (p)'!CI54&amp;'Koreksi (p)'!CJ54&amp;'Koreksi (p)'!CK54&amp;'Koreksi (p)'!CL54&amp;'Koreksi (p)'!CM54&amp;'Koreksi (p)'!CN54&amp;'Koreksi (p)'!CO54&amp;'Koreksi (p)'!CP54</f>
        <v/>
      </c>
      <c r="G71" s="193"/>
    </row>
    <row r="72" spans="1:7">
      <c r="B72" s="18">
        <f>'Analisis (p)'!A56</f>
        <v>43</v>
      </c>
      <c r="C72" s="138">
        <f>'Analisis (p)'!B56</f>
        <v>0</v>
      </c>
      <c r="D72" s="140" t="str">
        <f>'Analisis (p)'!C56</f>
        <v/>
      </c>
      <c r="E72" s="18" t="str">
        <f>'Analisis (p)'!CJ56</f>
        <v/>
      </c>
      <c r="F72" s="193" t="str">
        <f>'Koreksi (p)'!BC55&amp;'Koreksi (p)'!BD55&amp;'Koreksi (p)'!BE55&amp;'Koreksi (p)'!BF55&amp;'Koreksi (p)'!BG55&amp;'Koreksi (p)'!BH55&amp;'Koreksi (p)'!BI55&amp;'Koreksi (p)'!BJ55&amp;'Koreksi (p)'!BK55&amp;'Koreksi (p)'!BL55&amp;'Koreksi (p)'!BM55&amp;'Koreksi (p)'!BN55&amp;'Koreksi (p)'!BO55&amp;'Koreksi (p)'!BP55&amp;'Koreksi (p)'!BQ55&amp;'Koreksi (p)'!BR55&amp;'Koreksi (p)'!BS55&amp;'Koreksi (p)'!BT55&amp;'Koreksi (p)'!BU55&amp;'Koreksi (p)'!BV55&amp;'Koreksi (p)'!BW55&amp;'Koreksi (p)'!BX55&amp;'Koreksi (p)'!BY55&amp;'Koreksi (p)'!BZ55&amp;'Koreksi (p)'!CA55&amp;'Koreksi (p)'!CB55&amp;'Koreksi (p)'!CC55&amp;'Koreksi (p)'!CD55&amp;'Koreksi (p)'!CE55&amp;'Koreksi (p)'!CF55&amp;'Koreksi (p)'!CG55&amp;'Koreksi (p)'!CH55&amp;'Koreksi (p)'!CI55&amp;'Koreksi (p)'!CJ55&amp;'Koreksi (p)'!CK55&amp;'Koreksi (p)'!CL55&amp;'Koreksi (p)'!CM55&amp;'Koreksi (p)'!CN55&amp;'Koreksi (p)'!CO55&amp;'Koreksi (p)'!CP55</f>
        <v/>
      </c>
      <c r="G72" s="193"/>
    </row>
    <row r="73" spans="1:7">
      <c r="B73" s="18">
        <f>'Analisis (p)'!A57</f>
        <v>44</v>
      </c>
      <c r="C73" s="138">
        <f>'Analisis (p)'!B57</f>
        <v>0</v>
      </c>
      <c r="D73" s="140" t="str">
        <f>'Analisis (p)'!C57</f>
        <v/>
      </c>
      <c r="E73" s="18" t="str">
        <f>'Analisis (p)'!CJ57</f>
        <v/>
      </c>
      <c r="F73" s="193" t="str">
        <f>'Koreksi (p)'!BC56&amp;'Koreksi (p)'!BD56&amp;'Koreksi (p)'!BE56&amp;'Koreksi (p)'!BF56&amp;'Koreksi (p)'!BG56&amp;'Koreksi (p)'!BH56&amp;'Koreksi (p)'!BI56&amp;'Koreksi (p)'!BJ56&amp;'Koreksi (p)'!BK56&amp;'Koreksi (p)'!BL56&amp;'Koreksi (p)'!BM56&amp;'Koreksi (p)'!BN56&amp;'Koreksi (p)'!BO56&amp;'Koreksi (p)'!BP56&amp;'Koreksi (p)'!BQ56&amp;'Koreksi (p)'!BR56&amp;'Koreksi (p)'!BS56&amp;'Koreksi (p)'!BT56&amp;'Koreksi (p)'!BU56&amp;'Koreksi (p)'!BV56&amp;'Koreksi (p)'!BW56&amp;'Koreksi (p)'!BX56&amp;'Koreksi (p)'!BY56&amp;'Koreksi (p)'!BZ56&amp;'Koreksi (p)'!CA56&amp;'Koreksi (p)'!CB56&amp;'Koreksi (p)'!CC56&amp;'Koreksi (p)'!CD56&amp;'Koreksi (p)'!CE56&amp;'Koreksi (p)'!CF56&amp;'Koreksi (p)'!CG56&amp;'Koreksi (p)'!CH56&amp;'Koreksi (p)'!CI56&amp;'Koreksi (p)'!CJ56&amp;'Koreksi (p)'!CK56&amp;'Koreksi (p)'!CL56&amp;'Koreksi (p)'!CM56&amp;'Koreksi (p)'!CN56&amp;'Koreksi (p)'!CO56&amp;'Koreksi (p)'!CP56</f>
        <v/>
      </c>
      <c r="G73" s="193"/>
    </row>
    <row r="74" spans="1:7">
      <c r="B74" s="18">
        <f>'Analisis (p)'!A58</f>
        <v>45</v>
      </c>
      <c r="C74" s="138">
        <f>'Analisis (p)'!B58</f>
        <v>0</v>
      </c>
      <c r="D74" s="140" t="str">
        <f>'Analisis (p)'!C58</f>
        <v/>
      </c>
      <c r="E74" s="18" t="str">
        <f>'Analisis (p)'!CJ58</f>
        <v/>
      </c>
      <c r="F74" s="193" t="str">
        <f>'Koreksi (p)'!BC57&amp;'Koreksi (p)'!BD57&amp;'Koreksi (p)'!BE57&amp;'Koreksi (p)'!BF57&amp;'Koreksi (p)'!BG57&amp;'Koreksi (p)'!BH57&amp;'Koreksi (p)'!BI57&amp;'Koreksi (p)'!BJ57&amp;'Koreksi (p)'!BK57&amp;'Koreksi (p)'!BL57&amp;'Koreksi (p)'!BM57&amp;'Koreksi (p)'!BN57&amp;'Koreksi (p)'!BO57&amp;'Koreksi (p)'!BP57&amp;'Koreksi (p)'!BQ57&amp;'Koreksi (p)'!BR57&amp;'Koreksi (p)'!BS57&amp;'Koreksi (p)'!BT57&amp;'Koreksi (p)'!BU57&amp;'Koreksi (p)'!BV57&amp;'Koreksi (p)'!BW57&amp;'Koreksi (p)'!BX57&amp;'Koreksi (p)'!BY57&amp;'Koreksi (p)'!BZ57&amp;'Koreksi (p)'!CA57&amp;'Koreksi (p)'!CB57&amp;'Koreksi (p)'!CC57&amp;'Koreksi (p)'!CD57&amp;'Koreksi (p)'!CE57&amp;'Koreksi (p)'!CF57&amp;'Koreksi (p)'!CG57&amp;'Koreksi (p)'!CH57&amp;'Koreksi (p)'!CI57&amp;'Koreksi (p)'!CJ57&amp;'Koreksi (p)'!CK57&amp;'Koreksi (p)'!CL57&amp;'Koreksi (p)'!CM57&amp;'Koreksi (p)'!CN57&amp;'Koreksi (p)'!CO57&amp;'Koreksi (p)'!CP57</f>
        <v/>
      </c>
      <c r="G74" s="193"/>
    </row>
    <row r="76" spans="1:7">
      <c r="A76" s="14" t="s">
        <v>38</v>
      </c>
    </row>
    <row r="77" spans="1:7">
      <c r="B77" s="9" t="str">
        <f>"Daya serap perorangan soal A skor &gt; "&amp;('Analisis (p)'!CI10*0.01)*'Analisis (p)'!D10&amp;" atau nilai "&amp;'Analisis (p)'!CI10&amp;"."</f>
        <v>Daya serap perorangan soal A skor &gt; 6,5 atau nilai 65.</v>
      </c>
    </row>
    <row r="78" spans="1:7">
      <c r="B78" s="9" t="str">
        <f>"Daya serap perorangan soal B skor &gt; "&amp;('Analisis (p)'!CI10*0.01)*'Analisis (p)'!D11&amp;" atau nilai "&amp;'Analisis (p)'!CI10&amp;"."</f>
        <v>Daya serap perorangan soal B skor &gt; 6,5 atau nilai 65.</v>
      </c>
    </row>
    <row r="79" spans="1:7">
      <c r="B79" s="9" t="str">
        <f>"Daya serap klasikal bila 85% siswa telah mencapai daya serap &gt; "&amp;'Analisis (p)'!CI10&amp;" %."</f>
        <v>Daya serap klasikal bila 85% siswa telah mencapai daya serap &gt; 65 %.</v>
      </c>
    </row>
    <row r="82" spans="2:7">
      <c r="B82" s="192" t="s">
        <v>23</v>
      </c>
      <c r="C82" s="192"/>
      <c r="F82" s="21" t="s">
        <v>39</v>
      </c>
      <c r="G82" s="9">
        <f>'Analisis (p)'!CH73</f>
        <v>0</v>
      </c>
    </row>
    <row r="83" spans="2:7">
      <c r="B83" s="192" t="s">
        <v>22</v>
      </c>
      <c r="C83" s="192"/>
      <c r="F83" s="192" t="s">
        <v>25</v>
      </c>
      <c r="G83" s="192"/>
    </row>
    <row r="87" spans="2:7">
      <c r="B87" s="192">
        <f>'Analisis (p)'!B78:I78</f>
        <v>0</v>
      </c>
      <c r="C87" s="192"/>
      <c r="F87" s="192">
        <f>'Analisis (p)'!CH78</f>
        <v>0</v>
      </c>
      <c r="G87" s="192"/>
    </row>
    <row r="88" spans="2:7">
      <c r="B88" s="192">
        <f>'Analisis (p)'!B79:I79</f>
        <v>0</v>
      </c>
      <c r="C88" s="192"/>
      <c r="F88" s="192">
        <f>'Analisis (p)'!CH79</f>
        <v>0</v>
      </c>
      <c r="G88" s="192"/>
    </row>
  </sheetData>
  <sheetProtection sheet="1" objects="1" scenarios="1"/>
  <autoFilter ref="B29:G74">
    <filterColumn colId="4" showButton="0"/>
  </autoFilter>
  <mergeCells count="56">
    <mergeCell ref="F29:G29"/>
    <mergeCell ref="F31:G31"/>
    <mergeCell ref="F32:G32"/>
    <mergeCell ref="F37:G37"/>
    <mergeCell ref="F38:G38"/>
    <mergeCell ref="F33:G33"/>
    <mergeCell ref="F34:G34"/>
    <mergeCell ref="F35:G35"/>
    <mergeCell ref="F36:G36"/>
    <mergeCell ref="F30:G30"/>
    <mergeCell ref="F41:G41"/>
    <mergeCell ref="F42:G42"/>
    <mergeCell ref="F43:G43"/>
    <mergeCell ref="F44:G44"/>
    <mergeCell ref="F39:G39"/>
    <mergeCell ref="F40:G40"/>
    <mergeCell ref="F49:G49"/>
    <mergeCell ref="F50:G50"/>
    <mergeCell ref="F51:G51"/>
    <mergeCell ref="F52:G52"/>
    <mergeCell ref="F45:G45"/>
    <mergeCell ref="F46:G46"/>
    <mergeCell ref="F47:G47"/>
    <mergeCell ref="F48:G48"/>
    <mergeCell ref="A1:G1"/>
    <mergeCell ref="B82:C82"/>
    <mergeCell ref="F72:G72"/>
    <mergeCell ref="F73:G73"/>
    <mergeCell ref="F74:G74"/>
    <mergeCell ref="F68:G68"/>
    <mergeCell ref="F69:G69"/>
    <mergeCell ref="F71:G71"/>
    <mergeCell ref="F64:G64"/>
    <mergeCell ref="F65:G65"/>
    <mergeCell ref="F61:G61"/>
    <mergeCell ref="F62:G62"/>
    <mergeCell ref="F63:G63"/>
    <mergeCell ref="F70:G70"/>
    <mergeCell ref="F57:G57"/>
    <mergeCell ref="F58:G58"/>
    <mergeCell ref="B23:G24"/>
    <mergeCell ref="B25:G26"/>
    <mergeCell ref="B83:C83"/>
    <mergeCell ref="B87:C87"/>
    <mergeCell ref="B88:C88"/>
    <mergeCell ref="F83:G83"/>
    <mergeCell ref="F87:G87"/>
    <mergeCell ref="F88:G88"/>
    <mergeCell ref="F66:G66"/>
    <mergeCell ref="F67:G67"/>
    <mergeCell ref="F59:G59"/>
    <mergeCell ref="F60:G60"/>
    <mergeCell ref="F53:G53"/>
    <mergeCell ref="F54:G54"/>
    <mergeCell ref="F55:G55"/>
    <mergeCell ref="F56:G56"/>
  </mergeCells>
  <phoneticPr fontId="0" type="noConversion"/>
  <conditionalFormatting sqref="C30:D74">
    <cfRule type="cellIs" dxfId="3" priority="2" stopIfTrue="1" operator="equal">
      <formula>0</formula>
    </cfRule>
  </conditionalFormatting>
  <dataValidations disablePrompts="1" count="1">
    <dataValidation allowBlank="1" showInputMessage="1" showErrorMessage="1" promptTitle="Ini harus diisi" prompt="Saudara harus mengisi se-sel ini&#10;identitas yang benar. Okay !" sqref="E5:E9"/>
  </dataValidations>
  <pageMargins left="0.75" right="0.75" top="0.48" bottom="1" header="0.5" footer="0.5"/>
  <pageSetup paperSize="256" orientation="portrait" horizontalDpi="0" verticalDpi="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CF19"/>
  <sheetViews>
    <sheetView workbookViewId="0">
      <selection activeCell="A5" sqref="A5"/>
    </sheetView>
  </sheetViews>
  <sheetFormatPr defaultRowHeight="12.75"/>
  <cols>
    <col min="1" max="1" width="22.140625" style="29" customWidth="1"/>
    <col min="2" max="41" width="2.7109375" customWidth="1"/>
    <col min="42" max="81" width="2.7109375" hidden="1" customWidth="1"/>
    <col min="82" max="82" width="20.28515625" hidden="1" customWidth="1"/>
    <col min="83" max="83" width="25.140625" style="29" customWidth="1"/>
    <col min="84" max="84" width="22.140625" style="29" customWidth="1"/>
  </cols>
  <sheetData>
    <row r="1" spans="1:84">
      <c r="A1" s="28" t="s">
        <v>40</v>
      </c>
    </row>
    <row r="2" spans="1:84">
      <c r="A2" s="197" t="s">
        <v>803</v>
      </c>
      <c r="B2" s="193" t="s">
        <v>35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3" t="s">
        <v>35</v>
      </c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F2" s="199"/>
      <c r="BG2" s="199"/>
      <c r="BH2" s="199"/>
      <c r="BI2" s="199"/>
      <c r="BJ2" s="199"/>
      <c r="BK2" s="199"/>
      <c r="BL2" s="199"/>
      <c r="BM2" s="199"/>
      <c r="BN2" s="199"/>
      <c r="BO2" s="199"/>
      <c r="BP2" s="199"/>
      <c r="BQ2" s="199"/>
      <c r="BR2" s="199"/>
      <c r="BS2" s="199"/>
      <c r="BT2" s="199"/>
      <c r="BU2" s="199"/>
      <c r="BV2" s="199"/>
      <c r="BW2" s="199"/>
      <c r="BX2" s="199"/>
      <c r="BY2" s="199"/>
      <c r="BZ2" s="199"/>
      <c r="CA2" s="199"/>
      <c r="CB2" s="199"/>
      <c r="CC2" s="199"/>
      <c r="CD2" s="146"/>
      <c r="CE2" s="27" t="s">
        <v>41</v>
      </c>
      <c r="CF2" s="27" t="s">
        <v>42</v>
      </c>
    </row>
    <row r="3" spans="1:84">
      <c r="A3" s="198"/>
      <c r="B3" s="148" t="s">
        <v>805</v>
      </c>
      <c r="C3" s="148" t="s">
        <v>806</v>
      </c>
      <c r="D3" s="148" t="s">
        <v>804</v>
      </c>
      <c r="E3" s="148" t="s">
        <v>807</v>
      </c>
      <c r="F3" s="148" t="s">
        <v>808</v>
      </c>
      <c r="G3" s="148" t="s">
        <v>809</v>
      </c>
      <c r="H3" s="148" t="s">
        <v>810</v>
      </c>
      <c r="I3" s="148" t="s">
        <v>811</v>
      </c>
      <c r="J3" s="148" t="s">
        <v>812</v>
      </c>
      <c r="K3" s="148" t="s">
        <v>813</v>
      </c>
      <c r="L3" s="148" t="s">
        <v>814</v>
      </c>
      <c r="M3" s="148" t="s">
        <v>815</v>
      </c>
      <c r="N3" s="148" t="s">
        <v>816</v>
      </c>
      <c r="O3" s="148" t="s">
        <v>817</v>
      </c>
      <c r="P3" s="148" t="s">
        <v>818</v>
      </c>
      <c r="Q3" s="148" t="s">
        <v>819</v>
      </c>
      <c r="R3" s="148" t="s">
        <v>820</v>
      </c>
      <c r="S3" s="148" t="s">
        <v>821</v>
      </c>
      <c r="T3" s="148" t="s">
        <v>822</v>
      </c>
      <c r="U3" s="148" t="s">
        <v>823</v>
      </c>
      <c r="V3" s="148" t="s">
        <v>824</v>
      </c>
      <c r="W3" s="148" t="s">
        <v>825</v>
      </c>
      <c r="X3" s="148" t="s">
        <v>826</v>
      </c>
      <c r="Y3" s="148" t="s">
        <v>827</v>
      </c>
      <c r="Z3" s="148" t="s">
        <v>828</v>
      </c>
      <c r="AA3" s="148" t="s">
        <v>829</v>
      </c>
      <c r="AB3" s="148" t="s">
        <v>830</v>
      </c>
      <c r="AC3" s="148" t="s">
        <v>831</v>
      </c>
      <c r="AD3" s="148" t="s">
        <v>832</v>
      </c>
      <c r="AE3" s="148" t="s">
        <v>833</v>
      </c>
      <c r="AF3" s="148" t="s">
        <v>834</v>
      </c>
      <c r="AG3" s="148" t="s">
        <v>835</v>
      </c>
      <c r="AH3" s="148" t="s">
        <v>836</v>
      </c>
      <c r="AI3" s="148" t="s">
        <v>837</v>
      </c>
      <c r="AJ3" s="148" t="s">
        <v>838</v>
      </c>
      <c r="AK3" s="148" t="s">
        <v>839</v>
      </c>
      <c r="AL3" s="148" t="s">
        <v>840</v>
      </c>
      <c r="AM3" s="148" t="s">
        <v>841</v>
      </c>
      <c r="AN3" s="148" t="s">
        <v>842</v>
      </c>
      <c r="AO3" s="148" t="s">
        <v>843</v>
      </c>
      <c r="AP3" s="148" t="s">
        <v>805</v>
      </c>
      <c r="AQ3" s="148" t="s">
        <v>806</v>
      </c>
      <c r="AR3" s="148" t="s">
        <v>804</v>
      </c>
      <c r="AS3" s="148" t="s">
        <v>807</v>
      </c>
      <c r="AT3" s="148" t="s">
        <v>808</v>
      </c>
      <c r="AU3" s="148" t="s">
        <v>809</v>
      </c>
      <c r="AV3" s="148" t="s">
        <v>810</v>
      </c>
      <c r="AW3" s="148" t="s">
        <v>811</v>
      </c>
      <c r="AX3" s="148" t="s">
        <v>812</v>
      </c>
      <c r="AY3" s="148" t="s">
        <v>813</v>
      </c>
      <c r="AZ3" s="148" t="s">
        <v>814</v>
      </c>
      <c r="BA3" s="148" t="s">
        <v>815</v>
      </c>
      <c r="BB3" s="148" t="s">
        <v>816</v>
      </c>
      <c r="BC3" s="148" t="s">
        <v>817</v>
      </c>
      <c r="BD3" s="148" t="s">
        <v>818</v>
      </c>
      <c r="BE3" s="148" t="s">
        <v>819</v>
      </c>
      <c r="BF3" s="148" t="s">
        <v>820</v>
      </c>
      <c r="BG3" s="148" t="s">
        <v>821</v>
      </c>
      <c r="BH3" s="148" t="s">
        <v>822</v>
      </c>
      <c r="BI3" s="148" t="s">
        <v>823</v>
      </c>
      <c r="BJ3" s="148" t="s">
        <v>824</v>
      </c>
      <c r="BK3" s="148" t="s">
        <v>825</v>
      </c>
      <c r="BL3" s="148" t="s">
        <v>826</v>
      </c>
      <c r="BM3" s="148" t="s">
        <v>827</v>
      </c>
      <c r="BN3" s="148" t="s">
        <v>828</v>
      </c>
      <c r="BO3" s="148" t="s">
        <v>829</v>
      </c>
      <c r="BP3" s="148" t="s">
        <v>830</v>
      </c>
      <c r="BQ3" s="148" t="s">
        <v>831</v>
      </c>
      <c r="BR3" s="148" t="s">
        <v>832</v>
      </c>
      <c r="BS3" s="148" t="s">
        <v>833</v>
      </c>
      <c r="BT3" s="148" t="s">
        <v>834</v>
      </c>
      <c r="BU3" s="148" t="s">
        <v>835</v>
      </c>
      <c r="BV3" s="148" t="s">
        <v>836</v>
      </c>
      <c r="BW3" s="148" t="s">
        <v>837</v>
      </c>
      <c r="BX3" s="148" t="s">
        <v>838</v>
      </c>
      <c r="BY3" s="148" t="s">
        <v>839</v>
      </c>
      <c r="BZ3" s="148" t="s">
        <v>840</v>
      </c>
      <c r="CA3" s="148" t="s">
        <v>841</v>
      </c>
      <c r="CB3" s="148" t="s">
        <v>842</v>
      </c>
      <c r="CC3" s="148" t="s">
        <v>843</v>
      </c>
      <c r="CD3" s="147"/>
      <c r="CE3" s="143"/>
      <c r="CF3" s="143"/>
    </row>
    <row r="4" spans="1:84">
      <c r="A4" s="145" t="s">
        <v>864</v>
      </c>
      <c r="B4" s="154" t="s">
        <v>801</v>
      </c>
      <c r="C4" s="154" t="s">
        <v>801</v>
      </c>
      <c r="D4" s="155" t="s">
        <v>801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44" t="str">
        <f>IF(LEN(B4)&gt;0,B$3,"-")</f>
        <v xml:space="preserve"> 1,</v>
      </c>
      <c r="AQ4" s="144" t="str">
        <f t="shared" ref="AQ4:AQ13" si="0">IF(LEN(C4)&gt;0,C$3,"-")</f>
        <v xml:space="preserve"> 2,</v>
      </c>
      <c r="AR4" s="144" t="str">
        <f t="shared" ref="AR4:AR13" si="1">IF(LEN(D4)&gt;0,D$3,"-")</f>
        <v xml:space="preserve"> 3,</v>
      </c>
      <c r="AS4" s="144" t="str">
        <f t="shared" ref="AS4:AS13" si="2">IF(LEN(E4)&gt;0,E$3,"-")</f>
        <v>-</v>
      </c>
      <c r="AT4" s="144" t="str">
        <f t="shared" ref="AT4:AT13" si="3">IF(LEN(F4)&gt;0,F$3,"-")</f>
        <v>-</v>
      </c>
      <c r="AU4" s="144" t="str">
        <f t="shared" ref="AU4:AU13" si="4">IF(LEN(G4)&gt;0,G$3,"-")</f>
        <v>-</v>
      </c>
      <c r="AV4" s="144" t="str">
        <f t="shared" ref="AV4:AV13" si="5">IF(LEN(H4)&gt;0,H$3,"-")</f>
        <v>-</v>
      </c>
      <c r="AW4" s="144" t="str">
        <f t="shared" ref="AW4:AW13" si="6">IF(LEN(I4)&gt;0,I$3,"-")</f>
        <v>-</v>
      </c>
      <c r="AX4" s="144" t="str">
        <f t="shared" ref="AX4:AX13" si="7">IF(LEN(J4)&gt;0,J$3,"-")</f>
        <v>-</v>
      </c>
      <c r="AY4" s="144" t="str">
        <f t="shared" ref="AY4:AY13" si="8">IF(LEN(K4)&gt;0,K$3,"-")</f>
        <v>-</v>
      </c>
      <c r="AZ4" s="144" t="str">
        <f t="shared" ref="AZ4:AZ13" si="9">IF(LEN(L4)&gt;0,L$3,"-")</f>
        <v>-</v>
      </c>
      <c r="BA4" s="144" t="str">
        <f t="shared" ref="BA4:BA13" si="10">IF(LEN(M4)&gt;0,M$3,"-")</f>
        <v>-</v>
      </c>
      <c r="BB4" s="144" t="str">
        <f t="shared" ref="BB4:BB13" si="11">IF(LEN(N4)&gt;0,N$3,"-")</f>
        <v>-</v>
      </c>
      <c r="BC4" s="144" t="str">
        <f t="shared" ref="BC4:BC13" si="12">IF(LEN(O4)&gt;0,O$3,"-")</f>
        <v>-</v>
      </c>
      <c r="BD4" s="144" t="str">
        <f t="shared" ref="BD4:BD13" si="13">IF(LEN(P4)&gt;0,P$3,"-")</f>
        <v>-</v>
      </c>
      <c r="BE4" s="144" t="str">
        <f t="shared" ref="BE4:BE13" si="14">IF(LEN(Q4)&gt;0,Q$3,"-")</f>
        <v>-</v>
      </c>
      <c r="BF4" s="144" t="str">
        <f t="shared" ref="BF4:BF13" si="15">IF(LEN(R4)&gt;0,R$3,"-")</f>
        <v>-</v>
      </c>
      <c r="BG4" s="144" t="str">
        <f t="shared" ref="BG4:BG13" si="16">IF(LEN(S4)&gt;0,S$3,"-")</f>
        <v>-</v>
      </c>
      <c r="BH4" s="144" t="str">
        <f t="shared" ref="BH4:BH13" si="17">IF(LEN(T4)&gt;0,T$3,"-")</f>
        <v>-</v>
      </c>
      <c r="BI4" s="144" t="str">
        <f t="shared" ref="BI4:BI13" si="18">IF(LEN(U4)&gt;0,U$3,"-")</f>
        <v>-</v>
      </c>
      <c r="BJ4" s="144" t="str">
        <f t="shared" ref="BJ4:BJ13" si="19">IF(LEN(V4)&gt;0,V$3,"-")</f>
        <v>-</v>
      </c>
      <c r="BK4" s="144" t="str">
        <f t="shared" ref="BK4:BK13" si="20">IF(LEN(W4)&gt;0,W$3,"-")</f>
        <v>-</v>
      </c>
      <c r="BL4" s="144" t="str">
        <f t="shared" ref="BL4:BL13" si="21">IF(LEN(X4)&gt;0,X$3,"-")</f>
        <v>-</v>
      </c>
      <c r="BM4" s="144" t="str">
        <f t="shared" ref="BM4:BM13" si="22">IF(LEN(Y4)&gt;0,Y$3,"-")</f>
        <v>-</v>
      </c>
      <c r="BN4" s="144" t="str">
        <f t="shared" ref="BN4:BN13" si="23">IF(LEN(Z4)&gt;0,Z$3,"-")</f>
        <v>-</v>
      </c>
      <c r="BO4" s="144" t="str">
        <f t="shared" ref="BO4:BO13" si="24">IF(LEN(AA4)&gt;0,AA$3,"-")</f>
        <v>-</v>
      </c>
      <c r="BP4" s="144" t="str">
        <f t="shared" ref="BP4:BP13" si="25">IF(LEN(AB4)&gt;0,AB$3,"-")</f>
        <v>-</v>
      </c>
      <c r="BQ4" s="144" t="str">
        <f t="shared" ref="BQ4:BQ13" si="26">IF(LEN(AC4)&gt;0,AC$3,"-")</f>
        <v>-</v>
      </c>
      <c r="BR4" s="144" t="str">
        <f t="shared" ref="BR4:BR13" si="27">IF(LEN(AD4)&gt;0,AD$3,"-")</f>
        <v>-</v>
      </c>
      <c r="BS4" s="144" t="str">
        <f t="shared" ref="BS4:BS13" si="28">IF(LEN(AE4)&gt;0,AE$3,"-")</f>
        <v>-</v>
      </c>
      <c r="BT4" s="144" t="str">
        <f t="shared" ref="BT4:BT13" si="29">IF(LEN(AF4)&gt;0,AF$3,"-")</f>
        <v>-</v>
      </c>
      <c r="BU4" s="144" t="str">
        <f t="shared" ref="BU4:BU13" si="30">IF(LEN(AG4)&gt;0,AG$3,"-")</f>
        <v>-</v>
      </c>
      <c r="BV4" s="144" t="str">
        <f t="shared" ref="BV4:BV13" si="31">IF(LEN(AH4)&gt;0,AH$3,"-")</f>
        <v>-</v>
      </c>
      <c r="BW4" s="144" t="str">
        <f t="shared" ref="BW4:BW13" si="32">IF(LEN(AI4)&gt;0,AI$3,"-")</f>
        <v>-</v>
      </c>
      <c r="BX4" s="144" t="str">
        <f t="shared" ref="BX4:BX13" si="33">IF(LEN(AJ4)&gt;0,AJ$3,"-")</f>
        <v>-</v>
      </c>
      <c r="BY4" s="144" t="str">
        <f t="shared" ref="BY4:BY13" si="34">IF(LEN(AK4)&gt;0,AK$3,"-")</f>
        <v>-</v>
      </c>
      <c r="BZ4" s="144" t="str">
        <f t="shared" ref="BZ4:BZ13" si="35">IF(LEN(AL4)&gt;0,AL$3,"-")</f>
        <v>-</v>
      </c>
      <c r="CA4" s="144" t="str">
        <f t="shared" ref="CA4:CA13" si="36">IF(LEN(AM4)&gt;0,AM$3,"-")</f>
        <v>-</v>
      </c>
      <c r="CB4" s="144" t="str">
        <f t="shared" ref="CB4:CB13" si="37">IF(LEN(AN4)&gt;0,AN$3,"-")</f>
        <v>-</v>
      </c>
      <c r="CC4" s="144" t="str">
        <f t="shared" ref="CC4:CC13" si="38">IF(LEN(AO4)&gt;0,AO$3,"-")</f>
        <v>-</v>
      </c>
      <c r="CD4" s="149" t="str">
        <f>AP4&amp;AQ4&amp;AR4&amp;AS4&amp;AT4&amp;AU4&amp;AV4&amp;AW4&amp;AX4&amp;AY4&amp;AZ4&amp;BA4&amp;BB4&amp;BC4&amp;BD4&amp;BE4&amp;BF4&amp;BG4&amp;BH4&amp;BI4&amp;BJ4&amp;BK4&amp;BL4&amp;BM4&amp;BN4&amp;BO4&amp;BP4&amp;BQ4&amp;BR4&amp;BS4&amp;BT4&amp;BU4&amp;BV4&amp;BW4&amp;BX4&amp;BY4&amp;BZ4&amp;CA4&amp;CB4&amp;CC4</f>
        <v xml:space="preserve"> 1, 2, 3,-------------------------------------</v>
      </c>
      <c r="CE4" s="153" t="s">
        <v>853</v>
      </c>
      <c r="CF4" s="153" t="s">
        <v>854</v>
      </c>
    </row>
    <row r="5" spans="1:84">
      <c r="A5" s="145" t="s">
        <v>865</v>
      </c>
      <c r="B5" s="155"/>
      <c r="C5" s="155"/>
      <c r="D5" s="154"/>
      <c r="E5" s="154" t="s">
        <v>801</v>
      </c>
      <c r="F5" s="154" t="s">
        <v>801</v>
      </c>
      <c r="G5" s="154" t="s">
        <v>801</v>
      </c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44" t="str">
        <f t="shared" ref="AP5:AP13" si="39">IF(LEN(B5)&gt;0,B$3,"-")</f>
        <v>-</v>
      </c>
      <c r="AQ5" s="144" t="str">
        <f t="shared" si="0"/>
        <v>-</v>
      </c>
      <c r="AR5" s="144" t="str">
        <f t="shared" si="1"/>
        <v>-</v>
      </c>
      <c r="AS5" s="144" t="str">
        <f t="shared" si="2"/>
        <v xml:space="preserve"> 4,</v>
      </c>
      <c r="AT5" s="144" t="str">
        <f t="shared" si="3"/>
        <v xml:space="preserve"> 5,</v>
      </c>
      <c r="AU5" s="144" t="str">
        <f t="shared" si="4"/>
        <v xml:space="preserve"> 6,</v>
      </c>
      <c r="AV5" s="144" t="str">
        <f t="shared" si="5"/>
        <v>-</v>
      </c>
      <c r="AW5" s="144" t="str">
        <f t="shared" si="6"/>
        <v>-</v>
      </c>
      <c r="AX5" s="144" t="str">
        <f t="shared" si="7"/>
        <v>-</v>
      </c>
      <c r="AY5" s="144" t="str">
        <f t="shared" si="8"/>
        <v>-</v>
      </c>
      <c r="AZ5" s="144" t="str">
        <f t="shared" si="9"/>
        <v>-</v>
      </c>
      <c r="BA5" s="144" t="str">
        <f t="shared" si="10"/>
        <v>-</v>
      </c>
      <c r="BB5" s="144" t="str">
        <f t="shared" si="11"/>
        <v>-</v>
      </c>
      <c r="BC5" s="144" t="str">
        <f t="shared" si="12"/>
        <v>-</v>
      </c>
      <c r="BD5" s="144" t="str">
        <f t="shared" si="13"/>
        <v>-</v>
      </c>
      <c r="BE5" s="144" t="str">
        <f t="shared" si="14"/>
        <v>-</v>
      </c>
      <c r="BF5" s="144" t="str">
        <f t="shared" si="15"/>
        <v>-</v>
      </c>
      <c r="BG5" s="144" t="str">
        <f t="shared" si="16"/>
        <v>-</v>
      </c>
      <c r="BH5" s="144" t="str">
        <f t="shared" si="17"/>
        <v>-</v>
      </c>
      <c r="BI5" s="144" t="str">
        <f t="shared" si="18"/>
        <v>-</v>
      </c>
      <c r="BJ5" s="144" t="str">
        <f t="shared" si="19"/>
        <v>-</v>
      </c>
      <c r="BK5" s="144" t="str">
        <f t="shared" si="20"/>
        <v>-</v>
      </c>
      <c r="BL5" s="144" t="str">
        <f t="shared" si="21"/>
        <v>-</v>
      </c>
      <c r="BM5" s="144" t="str">
        <f t="shared" si="22"/>
        <v>-</v>
      </c>
      <c r="BN5" s="144" t="str">
        <f t="shared" si="23"/>
        <v>-</v>
      </c>
      <c r="BO5" s="144" t="str">
        <f t="shared" si="24"/>
        <v>-</v>
      </c>
      <c r="BP5" s="144" t="str">
        <f t="shared" si="25"/>
        <v>-</v>
      </c>
      <c r="BQ5" s="144" t="str">
        <f t="shared" si="26"/>
        <v>-</v>
      </c>
      <c r="BR5" s="144" t="str">
        <f t="shared" si="27"/>
        <v>-</v>
      </c>
      <c r="BS5" s="144" t="str">
        <f t="shared" si="28"/>
        <v>-</v>
      </c>
      <c r="BT5" s="144" t="str">
        <f t="shared" si="29"/>
        <v>-</v>
      </c>
      <c r="BU5" s="144" t="str">
        <f t="shared" si="30"/>
        <v>-</v>
      </c>
      <c r="BV5" s="144" t="str">
        <f t="shared" si="31"/>
        <v>-</v>
      </c>
      <c r="BW5" s="144" t="str">
        <f t="shared" si="32"/>
        <v>-</v>
      </c>
      <c r="BX5" s="144" t="str">
        <f t="shared" si="33"/>
        <v>-</v>
      </c>
      <c r="BY5" s="144" t="str">
        <f t="shared" si="34"/>
        <v>-</v>
      </c>
      <c r="BZ5" s="144" t="str">
        <f t="shared" si="35"/>
        <v>-</v>
      </c>
      <c r="CA5" s="144" t="str">
        <f t="shared" si="36"/>
        <v>-</v>
      </c>
      <c r="CB5" s="144" t="str">
        <f t="shared" si="37"/>
        <v>-</v>
      </c>
      <c r="CC5" s="144" t="str">
        <f t="shared" si="38"/>
        <v>-</v>
      </c>
      <c r="CD5" s="149" t="str">
        <f t="shared" ref="CD5:CD8" si="40">AP5&amp;AQ5&amp;AR5&amp;AS5&amp;AT5&amp;AU5&amp;AV5&amp;AW5&amp;AX5&amp;AY5&amp;AZ5&amp;BA5&amp;BB5&amp;BC5&amp;BD5&amp;BE5&amp;BF5&amp;BG5&amp;BH5&amp;BI5&amp;BJ5&amp;BK5&amp;BL5&amp;BM5&amp;BN5&amp;BO5&amp;BP5&amp;BQ5&amp;BR5&amp;BS5&amp;BT5&amp;BU5&amp;BV5&amp;BW5&amp;BX5&amp;BY5&amp;BZ5&amp;CA5&amp;CB5&amp;CC5</f>
        <v>--- 4, 5, 6,----------------------------------</v>
      </c>
      <c r="CE5" s="34"/>
      <c r="CF5" s="34"/>
    </row>
    <row r="6" spans="1:84">
      <c r="A6" s="145" t="s">
        <v>844</v>
      </c>
      <c r="B6" s="155"/>
      <c r="C6" s="155"/>
      <c r="D6" s="155"/>
      <c r="E6" s="155"/>
      <c r="F6" s="155"/>
      <c r="G6" s="155"/>
      <c r="H6" s="154" t="s">
        <v>801</v>
      </c>
      <c r="I6" s="154" t="s">
        <v>801</v>
      </c>
      <c r="J6" s="154"/>
      <c r="K6" s="154"/>
      <c r="L6" s="154"/>
      <c r="M6" s="154"/>
      <c r="N6" s="154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44" t="str">
        <f t="shared" si="39"/>
        <v>-</v>
      </c>
      <c r="AQ6" s="144" t="str">
        <f t="shared" si="0"/>
        <v>-</v>
      </c>
      <c r="AR6" s="144" t="str">
        <f t="shared" si="1"/>
        <v>-</v>
      </c>
      <c r="AS6" s="144" t="str">
        <f t="shared" si="2"/>
        <v>-</v>
      </c>
      <c r="AT6" s="144" t="str">
        <f t="shared" si="3"/>
        <v>-</v>
      </c>
      <c r="AU6" s="144" t="str">
        <f t="shared" si="4"/>
        <v>-</v>
      </c>
      <c r="AV6" s="144" t="str">
        <f t="shared" si="5"/>
        <v xml:space="preserve"> 7,</v>
      </c>
      <c r="AW6" s="144" t="str">
        <f t="shared" si="6"/>
        <v xml:space="preserve"> 8,</v>
      </c>
      <c r="AX6" s="144" t="str">
        <f t="shared" si="7"/>
        <v>-</v>
      </c>
      <c r="AY6" s="144" t="str">
        <f t="shared" si="8"/>
        <v>-</v>
      </c>
      <c r="AZ6" s="144" t="str">
        <f t="shared" si="9"/>
        <v>-</v>
      </c>
      <c r="BA6" s="144" t="str">
        <f t="shared" si="10"/>
        <v>-</v>
      </c>
      <c r="BB6" s="144" t="str">
        <f t="shared" si="11"/>
        <v>-</v>
      </c>
      <c r="BC6" s="144" t="str">
        <f t="shared" si="12"/>
        <v>-</v>
      </c>
      <c r="BD6" s="144" t="str">
        <f t="shared" si="13"/>
        <v>-</v>
      </c>
      <c r="BE6" s="144" t="str">
        <f t="shared" si="14"/>
        <v>-</v>
      </c>
      <c r="BF6" s="144" t="str">
        <f t="shared" si="15"/>
        <v>-</v>
      </c>
      <c r="BG6" s="144" t="str">
        <f t="shared" si="16"/>
        <v>-</v>
      </c>
      <c r="BH6" s="144" t="str">
        <f t="shared" si="17"/>
        <v>-</v>
      </c>
      <c r="BI6" s="144" t="str">
        <f t="shared" si="18"/>
        <v>-</v>
      </c>
      <c r="BJ6" s="144" t="str">
        <f t="shared" si="19"/>
        <v>-</v>
      </c>
      <c r="BK6" s="144" t="str">
        <f t="shared" si="20"/>
        <v>-</v>
      </c>
      <c r="BL6" s="144" t="str">
        <f t="shared" si="21"/>
        <v>-</v>
      </c>
      <c r="BM6" s="144" t="str">
        <f t="shared" si="22"/>
        <v>-</v>
      </c>
      <c r="BN6" s="144" t="str">
        <f t="shared" si="23"/>
        <v>-</v>
      </c>
      <c r="BO6" s="144" t="str">
        <f t="shared" si="24"/>
        <v>-</v>
      </c>
      <c r="BP6" s="144" t="str">
        <f t="shared" si="25"/>
        <v>-</v>
      </c>
      <c r="BQ6" s="144" t="str">
        <f t="shared" si="26"/>
        <v>-</v>
      </c>
      <c r="BR6" s="144" t="str">
        <f t="shared" si="27"/>
        <v>-</v>
      </c>
      <c r="BS6" s="144" t="str">
        <f t="shared" si="28"/>
        <v>-</v>
      </c>
      <c r="BT6" s="144" t="str">
        <f t="shared" si="29"/>
        <v>-</v>
      </c>
      <c r="BU6" s="144" t="str">
        <f t="shared" si="30"/>
        <v>-</v>
      </c>
      <c r="BV6" s="144" t="str">
        <f t="shared" si="31"/>
        <v>-</v>
      </c>
      <c r="BW6" s="144" t="str">
        <f t="shared" si="32"/>
        <v>-</v>
      </c>
      <c r="BX6" s="144" t="str">
        <f t="shared" si="33"/>
        <v>-</v>
      </c>
      <c r="BY6" s="144" t="str">
        <f t="shared" si="34"/>
        <v>-</v>
      </c>
      <c r="BZ6" s="144" t="str">
        <f t="shared" si="35"/>
        <v>-</v>
      </c>
      <c r="CA6" s="144" t="str">
        <f t="shared" si="36"/>
        <v>-</v>
      </c>
      <c r="CB6" s="144" t="str">
        <f t="shared" si="37"/>
        <v>-</v>
      </c>
      <c r="CC6" s="144" t="str">
        <f t="shared" si="38"/>
        <v>-</v>
      </c>
      <c r="CD6" s="149" t="str">
        <f t="shared" si="40"/>
        <v>------ 7, 8,--------------------------------</v>
      </c>
      <c r="CE6" s="34"/>
      <c r="CF6" s="34"/>
    </row>
    <row r="7" spans="1:84">
      <c r="A7" s="145" t="s">
        <v>845</v>
      </c>
      <c r="B7" s="155"/>
      <c r="C7" s="155"/>
      <c r="D7" s="155"/>
      <c r="E7" s="155"/>
      <c r="F7" s="155"/>
      <c r="G7" s="155"/>
      <c r="H7" s="155"/>
      <c r="I7" s="155"/>
      <c r="J7" s="155" t="s">
        <v>801</v>
      </c>
      <c r="K7" s="155"/>
      <c r="L7" s="155"/>
      <c r="M7" s="155"/>
      <c r="N7" s="155"/>
      <c r="O7" s="154"/>
      <c r="P7" s="154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44" t="str">
        <f t="shared" si="39"/>
        <v>-</v>
      </c>
      <c r="AQ7" s="144" t="str">
        <f t="shared" si="0"/>
        <v>-</v>
      </c>
      <c r="AR7" s="144" t="str">
        <f t="shared" si="1"/>
        <v>-</v>
      </c>
      <c r="AS7" s="144" t="str">
        <f t="shared" si="2"/>
        <v>-</v>
      </c>
      <c r="AT7" s="144" t="str">
        <f t="shared" si="3"/>
        <v>-</v>
      </c>
      <c r="AU7" s="144" t="str">
        <f t="shared" si="4"/>
        <v>-</v>
      </c>
      <c r="AV7" s="144" t="str">
        <f t="shared" si="5"/>
        <v>-</v>
      </c>
      <c r="AW7" s="144" t="str">
        <f t="shared" si="6"/>
        <v>-</v>
      </c>
      <c r="AX7" s="144" t="str">
        <f t="shared" si="7"/>
        <v xml:space="preserve"> 9,</v>
      </c>
      <c r="AY7" s="144" t="str">
        <f t="shared" si="8"/>
        <v>-</v>
      </c>
      <c r="AZ7" s="144" t="str">
        <f t="shared" si="9"/>
        <v>-</v>
      </c>
      <c r="BA7" s="144" t="str">
        <f t="shared" si="10"/>
        <v>-</v>
      </c>
      <c r="BB7" s="144" t="str">
        <f t="shared" si="11"/>
        <v>-</v>
      </c>
      <c r="BC7" s="144" t="str">
        <f t="shared" si="12"/>
        <v>-</v>
      </c>
      <c r="BD7" s="144" t="str">
        <f t="shared" si="13"/>
        <v>-</v>
      </c>
      <c r="BE7" s="144" t="str">
        <f t="shared" si="14"/>
        <v>-</v>
      </c>
      <c r="BF7" s="144" t="str">
        <f t="shared" si="15"/>
        <v>-</v>
      </c>
      <c r="BG7" s="144" t="str">
        <f t="shared" si="16"/>
        <v>-</v>
      </c>
      <c r="BH7" s="144" t="str">
        <f t="shared" si="17"/>
        <v>-</v>
      </c>
      <c r="BI7" s="144" t="str">
        <f t="shared" si="18"/>
        <v>-</v>
      </c>
      <c r="BJ7" s="144" t="str">
        <f t="shared" si="19"/>
        <v>-</v>
      </c>
      <c r="BK7" s="144" t="str">
        <f t="shared" si="20"/>
        <v>-</v>
      </c>
      <c r="BL7" s="144" t="str">
        <f t="shared" si="21"/>
        <v>-</v>
      </c>
      <c r="BM7" s="144" t="str">
        <f t="shared" si="22"/>
        <v>-</v>
      </c>
      <c r="BN7" s="144" t="str">
        <f t="shared" si="23"/>
        <v>-</v>
      </c>
      <c r="BO7" s="144" t="str">
        <f t="shared" si="24"/>
        <v>-</v>
      </c>
      <c r="BP7" s="144" t="str">
        <f t="shared" si="25"/>
        <v>-</v>
      </c>
      <c r="BQ7" s="144" t="str">
        <f t="shared" si="26"/>
        <v>-</v>
      </c>
      <c r="BR7" s="144" t="str">
        <f t="shared" si="27"/>
        <v>-</v>
      </c>
      <c r="BS7" s="144" t="str">
        <f t="shared" si="28"/>
        <v>-</v>
      </c>
      <c r="BT7" s="144" t="str">
        <f t="shared" si="29"/>
        <v>-</v>
      </c>
      <c r="BU7" s="144" t="str">
        <f t="shared" si="30"/>
        <v>-</v>
      </c>
      <c r="BV7" s="144" t="str">
        <f t="shared" si="31"/>
        <v>-</v>
      </c>
      <c r="BW7" s="144" t="str">
        <f t="shared" si="32"/>
        <v>-</v>
      </c>
      <c r="BX7" s="144" t="str">
        <f t="shared" si="33"/>
        <v>-</v>
      </c>
      <c r="BY7" s="144" t="str">
        <f t="shared" si="34"/>
        <v>-</v>
      </c>
      <c r="BZ7" s="144" t="str">
        <f t="shared" si="35"/>
        <v>-</v>
      </c>
      <c r="CA7" s="144" t="str">
        <f t="shared" si="36"/>
        <v>-</v>
      </c>
      <c r="CB7" s="144" t="str">
        <f t="shared" si="37"/>
        <v>-</v>
      </c>
      <c r="CC7" s="144" t="str">
        <f t="shared" si="38"/>
        <v>-</v>
      </c>
      <c r="CD7" s="149" t="str">
        <f t="shared" si="40"/>
        <v>-------- 9,-------------------------------</v>
      </c>
      <c r="CE7" s="34"/>
      <c r="CF7" s="34"/>
    </row>
    <row r="8" spans="1:84">
      <c r="A8" s="145" t="s">
        <v>846</v>
      </c>
      <c r="B8" s="155"/>
      <c r="C8" s="155"/>
      <c r="D8" s="155"/>
      <c r="E8" s="155"/>
      <c r="F8" s="155"/>
      <c r="G8" s="155"/>
      <c r="H8" s="155"/>
      <c r="I8" s="155"/>
      <c r="J8" s="155"/>
      <c r="K8" s="155" t="s">
        <v>801</v>
      </c>
      <c r="L8" s="155"/>
      <c r="M8" s="155"/>
      <c r="N8" s="155"/>
      <c r="O8" s="155"/>
      <c r="P8" s="155"/>
      <c r="Q8" s="154"/>
      <c r="R8" s="154"/>
      <c r="S8" s="154"/>
      <c r="T8" s="154"/>
      <c r="U8" s="154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44" t="str">
        <f t="shared" si="39"/>
        <v>-</v>
      </c>
      <c r="AQ8" s="144" t="str">
        <f t="shared" si="0"/>
        <v>-</v>
      </c>
      <c r="AR8" s="144" t="str">
        <f t="shared" si="1"/>
        <v>-</v>
      </c>
      <c r="AS8" s="144" t="str">
        <f t="shared" si="2"/>
        <v>-</v>
      </c>
      <c r="AT8" s="144" t="str">
        <f t="shared" si="3"/>
        <v>-</v>
      </c>
      <c r="AU8" s="144" t="str">
        <f t="shared" si="4"/>
        <v>-</v>
      </c>
      <c r="AV8" s="144" t="str">
        <f t="shared" si="5"/>
        <v>-</v>
      </c>
      <c r="AW8" s="144" t="str">
        <f t="shared" si="6"/>
        <v>-</v>
      </c>
      <c r="AX8" s="144" t="str">
        <f t="shared" si="7"/>
        <v>-</v>
      </c>
      <c r="AY8" s="144" t="str">
        <f t="shared" si="8"/>
        <v xml:space="preserve"> 10,</v>
      </c>
      <c r="AZ8" s="144" t="str">
        <f t="shared" si="9"/>
        <v>-</v>
      </c>
      <c r="BA8" s="144" t="str">
        <f t="shared" si="10"/>
        <v>-</v>
      </c>
      <c r="BB8" s="144" t="str">
        <f t="shared" si="11"/>
        <v>-</v>
      </c>
      <c r="BC8" s="144" t="str">
        <f t="shared" si="12"/>
        <v>-</v>
      </c>
      <c r="BD8" s="144" t="str">
        <f t="shared" si="13"/>
        <v>-</v>
      </c>
      <c r="BE8" s="144" t="str">
        <f t="shared" si="14"/>
        <v>-</v>
      </c>
      <c r="BF8" s="144" t="str">
        <f t="shared" si="15"/>
        <v>-</v>
      </c>
      <c r="BG8" s="144" t="str">
        <f t="shared" si="16"/>
        <v>-</v>
      </c>
      <c r="BH8" s="144" t="str">
        <f t="shared" si="17"/>
        <v>-</v>
      </c>
      <c r="BI8" s="144" t="str">
        <f t="shared" si="18"/>
        <v>-</v>
      </c>
      <c r="BJ8" s="144" t="str">
        <f t="shared" si="19"/>
        <v>-</v>
      </c>
      <c r="BK8" s="144" t="str">
        <f t="shared" si="20"/>
        <v>-</v>
      </c>
      <c r="BL8" s="144" t="str">
        <f t="shared" si="21"/>
        <v>-</v>
      </c>
      <c r="BM8" s="144" t="str">
        <f t="shared" si="22"/>
        <v>-</v>
      </c>
      <c r="BN8" s="144" t="str">
        <f t="shared" si="23"/>
        <v>-</v>
      </c>
      <c r="BO8" s="144" t="str">
        <f t="shared" si="24"/>
        <v>-</v>
      </c>
      <c r="BP8" s="144" t="str">
        <f t="shared" si="25"/>
        <v>-</v>
      </c>
      <c r="BQ8" s="144" t="str">
        <f t="shared" si="26"/>
        <v>-</v>
      </c>
      <c r="BR8" s="144" t="str">
        <f t="shared" si="27"/>
        <v>-</v>
      </c>
      <c r="BS8" s="144" t="str">
        <f t="shared" si="28"/>
        <v>-</v>
      </c>
      <c r="BT8" s="144" t="str">
        <f t="shared" si="29"/>
        <v>-</v>
      </c>
      <c r="BU8" s="144" t="str">
        <f t="shared" si="30"/>
        <v>-</v>
      </c>
      <c r="BV8" s="144" t="str">
        <f t="shared" si="31"/>
        <v>-</v>
      </c>
      <c r="BW8" s="144" t="str">
        <f t="shared" si="32"/>
        <v>-</v>
      </c>
      <c r="BX8" s="144" t="str">
        <f t="shared" si="33"/>
        <v>-</v>
      </c>
      <c r="BY8" s="144" t="str">
        <f t="shared" si="34"/>
        <v>-</v>
      </c>
      <c r="BZ8" s="144" t="str">
        <f t="shared" si="35"/>
        <v>-</v>
      </c>
      <c r="CA8" s="144" t="str">
        <f t="shared" si="36"/>
        <v>-</v>
      </c>
      <c r="CB8" s="144" t="str">
        <f t="shared" si="37"/>
        <v>-</v>
      </c>
      <c r="CC8" s="144" t="str">
        <f t="shared" si="38"/>
        <v>-</v>
      </c>
      <c r="CD8" s="149" t="str">
        <f t="shared" si="40"/>
        <v>--------- 10,------------------------------</v>
      </c>
      <c r="CE8" s="34"/>
      <c r="CF8" s="34"/>
    </row>
    <row r="9" spans="1:84">
      <c r="A9" s="145" t="s">
        <v>847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 t="s">
        <v>801</v>
      </c>
      <c r="M9" s="155"/>
      <c r="N9" s="155"/>
      <c r="O9" s="155"/>
      <c r="P9" s="155"/>
      <c r="Q9" s="154"/>
      <c r="R9" s="154"/>
      <c r="S9" s="154"/>
      <c r="T9" s="154"/>
      <c r="U9" s="154"/>
      <c r="V9" s="154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44" t="str">
        <f t="shared" si="39"/>
        <v>-</v>
      </c>
      <c r="AQ9" s="144" t="str">
        <f t="shared" si="0"/>
        <v>-</v>
      </c>
      <c r="AR9" s="144" t="str">
        <f t="shared" si="1"/>
        <v>-</v>
      </c>
      <c r="AS9" s="144" t="str">
        <f t="shared" si="2"/>
        <v>-</v>
      </c>
      <c r="AT9" s="144" t="str">
        <f t="shared" si="3"/>
        <v>-</v>
      </c>
      <c r="AU9" s="144" t="str">
        <f t="shared" si="4"/>
        <v>-</v>
      </c>
      <c r="AV9" s="144" t="str">
        <f t="shared" si="5"/>
        <v>-</v>
      </c>
      <c r="AW9" s="144" t="str">
        <f t="shared" si="6"/>
        <v>-</v>
      </c>
      <c r="AX9" s="144" t="str">
        <f t="shared" si="7"/>
        <v>-</v>
      </c>
      <c r="AY9" s="144" t="str">
        <f t="shared" si="8"/>
        <v>-</v>
      </c>
      <c r="AZ9" s="144" t="str">
        <f t="shared" si="9"/>
        <v xml:space="preserve"> 11,</v>
      </c>
      <c r="BA9" s="144" t="str">
        <f t="shared" si="10"/>
        <v>-</v>
      </c>
      <c r="BB9" s="144" t="str">
        <f t="shared" si="11"/>
        <v>-</v>
      </c>
      <c r="BC9" s="144" t="str">
        <f t="shared" si="12"/>
        <v>-</v>
      </c>
      <c r="BD9" s="144" t="str">
        <f t="shared" si="13"/>
        <v>-</v>
      </c>
      <c r="BE9" s="144" t="str">
        <f t="shared" si="14"/>
        <v>-</v>
      </c>
      <c r="BF9" s="144" t="str">
        <f t="shared" si="15"/>
        <v>-</v>
      </c>
      <c r="BG9" s="144" t="str">
        <f t="shared" si="16"/>
        <v>-</v>
      </c>
      <c r="BH9" s="144" t="str">
        <f t="shared" si="17"/>
        <v>-</v>
      </c>
      <c r="BI9" s="144" t="str">
        <f t="shared" si="18"/>
        <v>-</v>
      </c>
      <c r="BJ9" s="144" t="str">
        <f t="shared" si="19"/>
        <v>-</v>
      </c>
      <c r="BK9" s="144" t="str">
        <f t="shared" si="20"/>
        <v>-</v>
      </c>
      <c r="BL9" s="144" t="str">
        <f t="shared" si="21"/>
        <v>-</v>
      </c>
      <c r="BM9" s="144" t="str">
        <f t="shared" si="22"/>
        <v>-</v>
      </c>
      <c r="BN9" s="144" t="str">
        <f t="shared" si="23"/>
        <v>-</v>
      </c>
      <c r="BO9" s="144" t="str">
        <f t="shared" si="24"/>
        <v>-</v>
      </c>
      <c r="BP9" s="144" t="str">
        <f t="shared" si="25"/>
        <v>-</v>
      </c>
      <c r="BQ9" s="144" t="str">
        <f t="shared" si="26"/>
        <v>-</v>
      </c>
      <c r="BR9" s="144" t="str">
        <f t="shared" si="27"/>
        <v>-</v>
      </c>
      <c r="BS9" s="144" t="str">
        <f t="shared" si="28"/>
        <v>-</v>
      </c>
      <c r="BT9" s="144" t="str">
        <f t="shared" si="29"/>
        <v>-</v>
      </c>
      <c r="BU9" s="144" t="str">
        <f t="shared" si="30"/>
        <v>-</v>
      </c>
      <c r="BV9" s="144" t="str">
        <f t="shared" si="31"/>
        <v>-</v>
      </c>
      <c r="BW9" s="144" t="str">
        <f t="shared" si="32"/>
        <v>-</v>
      </c>
      <c r="BX9" s="144" t="str">
        <f t="shared" si="33"/>
        <v>-</v>
      </c>
      <c r="BY9" s="144" t="str">
        <f t="shared" si="34"/>
        <v>-</v>
      </c>
      <c r="BZ9" s="144" t="str">
        <f t="shared" si="35"/>
        <v>-</v>
      </c>
      <c r="CA9" s="144" t="str">
        <f t="shared" si="36"/>
        <v>-</v>
      </c>
      <c r="CB9" s="144" t="str">
        <f t="shared" si="37"/>
        <v>-</v>
      </c>
      <c r="CC9" s="144" t="str">
        <f t="shared" si="38"/>
        <v>-</v>
      </c>
      <c r="CD9" s="149" t="str">
        <f t="shared" ref="CD9:CD13" si="41">AP9&amp;AQ9&amp;AR9&amp;AS9&amp;AT9&amp;AU9&amp;AV9&amp;AW9&amp;AX9&amp;AY9&amp;AZ9&amp;BA9&amp;BB9&amp;BC9&amp;BD9&amp;BE9&amp;BF9&amp;BG9&amp;BH9&amp;BI9&amp;BJ9&amp;BK9&amp;BL9&amp;BM9&amp;BN9&amp;BO9&amp;BP9&amp;BQ9&amp;BR9&amp;BS9&amp;BT9&amp;BU9&amp;BV9&amp;BW9&amp;BX9&amp;BY9&amp;BZ9&amp;CA9&amp;CB9&amp;CC9</f>
        <v>---------- 11,-----------------------------</v>
      </c>
      <c r="CE9" s="34"/>
      <c r="CF9" s="34"/>
    </row>
    <row r="10" spans="1:84">
      <c r="A10" s="145" t="s">
        <v>851</v>
      </c>
      <c r="B10" s="155"/>
      <c r="C10" s="155"/>
      <c r="D10" s="155"/>
      <c r="E10" s="154" t="s">
        <v>801</v>
      </c>
      <c r="F10" s="155"/>
      <c r="G10" s="155"/>
      <c r="H10" s="155"/>
      <c r="I10" s="155"/>
      <c r="J10" s="155"/>
      <c r="K10" s="155"/>
      <c r="L10" s="155"/>
      <c r="M10" s="154" t="s">
        <v>801</v>
      </c>
      <c r="N10" s="155"/>
      <c r="O10" s="155"/>
      <c r="P10" s="155"/>
      <c r="Q10" s="154"/>
      <c r="R10" s="154"/>
      <c r="S10" s="154"/>
      <c r="T10" s="154"/>
      <c r="U10" s="154"/>
      <c r="V10" s="154"/>
      <c r="W10" s="154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44" t="str">
        <f t="shared" si="39"/>
        <v>-</v>
      </c>
      <c r="AQ10" s="144" t="str">
        <f t="shared" si="0"/>
        <v>-</v>
      </c>
      <c r="AR10" s="144" t="str">
        <f t="shared" si="1"/>
        <v>-</v>
      </c>
      <c r="AS10" s="144" t="str">
        <f t="shared" si="2"/>
        <v xml:space="preserve"> 4,</v>
      </c>
      <c r="AT10" s="144" t="str">
        <f t="shared" si="3"/>
        <v>-</v>
      </c>
      <c r="AU10" s="144" t="str">
        <f t="shared" si="4"/>
        <v>-</v>
      </c>
      <c r="AV10" s="144" t="str">
        <f t="shared" si="5"/>
        <v>-</v>
      </c>
      <c r="AW10" s="144" t="str">
        <f t="shared" si="6"/>
        <v>-</v>
      </c>
      <c r="AX10" s="144" t="str">
        <f t="shared" si="7"/>
        <v>-</v>
      </c>
      <c r="AY10" s="144" t="str">
        <f t="shared" si="8"/>
        <v>-</v>
      </c>
      <c r="AZ10" s="144" t="str">
        <f t="shared" si="9"/>
        <v>-</v>
      </c>
      <c r="BA10" s="144" t="str">
        <f t="shared" si="10"/>
        <v xml:space="preserve"> 12,</v>
      </c>
      <c r="BB10" s="144" t="str">
        <f t="shared" si="11"/>
        <v>-</v>
      </c>
      <c r="BC10" s="144" t="str">
        <f t="shared" si="12"/>
        <v>-</v>
      </c>
      <c r="BD10" s="144" t="str">
        <f t="shared" si="13"/>
        <v>-</v>
      </c>
      <c r="BE10" s="144" t="str">
        <f t="shared" si="14"/>
        <v>-</v>
      </c>
      <c r="BF10" s="144" t="str">
        <f t="shared" si="15"/>
        <v>-</v>
      </c>
      <c r="BG10" s="144" t="str">
        <f t="shared" si="16"/>
        <v>-</v>
      </c>
      <c r="BH10" s="144" t="str">
        <f t="shared" si="17"/>
        <v>-</v>
      </c>
      <c r="BI10" s="144" t="str">
        <f t="shared" si="18"/>
        <v>-</v>
      </c>
      <c r="BJ10" s="144" t="str">
        <f t="shared" si="19"/>
        <v>-</v>
      </c>
      <c r="BK10" s="144" t="str">
        <f t="shared" si="20"/>
        <v>-</v>
      </c>
      <c r="BL10" s="144" t="str">
        <f t="shared" si="21"/>
        <v>-</v>
      </c>
      <c r="BM10" s="144" t="str">
        <f t="shared" si="22"/>
        <v>-</v>
      </c>
      <c r="BN10" s="144" t="str">
        <f t="shared" si="23"/>
        <v>-</v>
      </c>
      <c r="BO10" s="144" t="str">
        <f t="shared" si="24"/>
        <v>-</v>
      </c>
      <c r="BP10" s="144" t="str">
        <f t="shared" si="25"/>
        <v>-</v>
      </c>
      <c r="BQ10" s="144" t="str">
        <f t="shared" si="26"/>
        <v>-</v>
      </c>
      <c r="BR10" s="144" t="str">
        <f t="shared" si="27"/>
        <v>-</v>
      </c>
      <c r="BS10" s="144" t="str">
        <f t="shared" si="28"/>
        <v>-</v>
      </c>
      <c r="BT10" s="144" t="str">
        <f t="shared" si="29"/>
        <v>-</v>
      </c>
      <c r="BU10" s="144" t="str">
        <f t="shared" si="30"/>
        <v>-</v>
      </c>
      <c r="BV10" s="144" t="str">
        <f t="shared" si="31"/>
        <v>-</v>
      </c>
      <c r="BW10" s="144" t="str">
        <f t="shared" si="32"/>
        <v>-</v>
      </c>
      <c r="BX10" s="144" t="str">
        <f t="shared" si="33"/>
        <v>-</v>
      </c>
      <c r="BY10" s="144" t="str">
        <f t="shared" si="34"/>
        <v>-</v>
      </c>
      <c r="BZ10" s="144" t="str">
        <f t="shared" si="35"/>
        <v>-</v>
      </c>
      <c r="CA10" s="144" t="str">
        <f t="shared" si="36"/>
        <v>-</v>
      </c>
      <c r="CB10" s="144" t="str">
        <f t="shared" si="37"/>
        <v>-</v>
      </c>
      <c r="CC10" s="144" t="str">
        <f t="shared" si="38"/>
        <v>-</v>
      </c>
      <c r="CD10" s="149" t="str">
        <f t="shared" si="41"/>
        <v>--- 4,------- 12,----------------------------</v>
      </c>
      <c r="CE10" s="34"/>
      <c r="CF10" s="34"/>
    </row>
    <row r="11" spans="1:84">
      <c r="A11" s="145" t="s">
        <v>848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 t="s">
        <v>801</v>
      </c>
      <c r="O11" s="155"/>
      <c r="P11" s="155"/>
      <c r="Q11" s="154"/>
      <c r="R11" s="154"/>
      <c r="S11" s="154"/>
      <c r="T11" s="154"/>
      <c r="U11" s="154"/>
      <c r="V11" s="155"/>
      <c r="W11" s="154"/>
      <c r="X11" s="154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44" t="str">
        <f t="shared" si="39"/>
        <v>-</v>
      </c>
      <c r="AQ11" s="144" t="str">
        <f t="shared" si="0"/>
        <v>-</v>
      </c>
      <c r="AR11" s="144" t="str">
        <f t="shared" si="1"/>
        <v>-</v>
      </c>
      <c r="AS11" s="144" t="str">
        <f t="shared" si="2"/>
        <v>-</v>
      </c>
      <c r="AT11" s="144" t="str">
        <f t="shared" si="3"/>
        <v>-</v>
      </c>
      <c r="AU11" s="144" t="str">
        <f t="shared" si="4"/>
        <v>-</v>
      </c>
      <c r="AV11" s="144" t="str">
        <f t="shared" si="5"/>
        <v>-</v>
      </c>
      <c r="AW11" s="144" t="str">
        <f t="shared" si="6"/>
        <v>-</v>
      </c>
      <c r="AX11" s="144" t="str">
        <f t="shared" si="7"/>
        <v>-</v>
      </c>
      <c r="AY11" s="144" t="str">
        <f t="shared" si="8"/>
        <v>-</v>
      </c>
      <c r="AZ11" s="144" t="str">
        <f t="shared" si="9"/>
        <v>-</v>
      </c>
      <c r="BA11" s="144" t="str">
        <f t="shared" si="10"/>
        <v>-</v>
      </c>
      <c r="BB11" s="144" t="str">
        <f t="shared" si="11"/>
        <v xml:space="preserve"> 13,</v>
      </c>
      <c r="BC11" s="144" t="str">
        <f t="shared" si="12"/>
        <v>-</v>
      </c>
      <c r="BD11" s="144" t="str">
        <f t="shared" si="13"/>
        <v>-</v>
      </c>
      <c r="BE11" s="144" t="str">
        <f t="shared" si="14"/>
        <v>-</v>
      </c>
      <c r="BF11" s="144" t="str">
        <f t="shared" si="15"/>
        <v>-</v>
      </c>
      <c r="BG11" s="144" t="str">
        <f t="shared" si="16"/>
        <v>-</v>
      </c>
      <c r="BH11" s="144" t="str">
        <f t="shared" si="17"/>
        <v>-</v>
      </c>
      <c r="BI11" s="144" t="str">
        <f t="shared" si="18"/>
        <v>-</v>
      </c>
      <c r="BJ11" s="144" t="str">
        <f t="shared" si="19"/>
        <v>-</v>
      </c>
      <c r="BK11" s="144" t="str">
        <f t="shared" si="20"/>
        <v>-</v>
      </c>
      <c r="BL11" s="144" t="str">
        <f t="shared" si="21"/>
        <v>-</v>
      </c>
      <c r="BM11" s="144" t="str">
        <f t="shared" si="22"/>
        <v>-</v>
      </c>
      <c r="BN11" s="144" t="str">
        <f t="shared" si="23"/>
        <v>-</v>
      </c>
      <c r="BO11" s="144" t="str">
        <f t="shared" si="24"/>
        <v>-</v>
      </c>
      <c r="BP11" s="144" t="str">
        <f t="shared" si="25"/>
        <v>-</v>
      </c>
      <c r="BQ11" s="144" t="str">
        <f t="shared" si="26"/>
        <v>-</v>
      </c>
      <c r="BR11" s="144" t="str">
        <f t="shared" si="27"/>
        <v>-</v>
      </c>
      <c r="BS11" s="144" t="str">
        <f t="shared" si="28"/>
        <v>-</v>
      </c>
      <c r="BT11" s="144" t="str">
        <f t="shared" si="29"/>
        <v>-</v>
      </c>
      <c r="BU11" s="144" t="str">
        <f t="shared" si="30"/>
        <v>-</v>
      </c>
      <c r="BV11" s="144" t="str">
        <f t="shared" si="31"/>
        <v>-</v>
      </c>
      <c r="BW11" s="144" t="str">
        <f t="shared" si="32"/>
        <v>-</v>
      </c>
      <c r="BX11" s="144" t="str">
        <f t="shared" si="33"/>
        <v>-</v>
      </c>
      <c r="BY11" s="144" t="str">
        <f t="shared" si="34"/>
        <v>-</v>
      </c>
      <c r="BZ11" s="144" t="str">
        <f t="shared" si="35"/>
        <v>-</v>
      </c>
      <c r="CA11" s="144" t="str">
        <f t="shared" si="36"/>
        <v>-</v>
      </c>
      <c r="CB11" s="144" t="str">
        <f t="shared" si="37"/>
        <v>-</v>
      </c>
      <c r="CC11" s="144" t="str">
        <f t="shared" si="38"/>
        <v>-</v>
      </c>
      <c r="CD11" s="149" t="str">
        <f t="shared" si="41"/>
        <v>------------ 13,---------------------------</v>
      </c>
      <c r="CE11" s="34"/>
      <c r="CF11" s="34"/>
    </row>
    <row r="12" spans="1:84">
      <c r="A12" s="145" t="s">
        <v>849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 t="s">
        <v>801</v>
      </c>
      <c r="P12" s="155"/>
      <c r="Q12" s="154"/>
      <c r="R12" s="154"/>
      <c r="S12" s="154"/>
      <c r="T12" s="154"/>
      <c r="U12" s="154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44" t="str">
        <f t="shared" si="39"/>
        <v>-</v>
      </c>
      <c r="AQ12" s="144" t="str">
        <f t="shared" si="0"/>
        <v>-</v>
      </c>
      <c r="AR12" s="144" t="str">
        <f t="shared" si="1"/>
        <v>-</v>
      </c>
      <c r="AS12" s="144" t="str">
        <f t="shared" si="2"/>
        <v>-</v>
      </c>
      <c r="AT12" s="144" t="str">
        <f t="shared" si="3"/>
        <v>-</v>
      </c>
      <c r="AU12" s="144" t="str">
        <f t="shared" si="4"/>
        <v>-</v>
      </c>
      <c r="AV12" s="144" t="str">
        <f t="shared" si="5"/>
        <v>-</v>
      </c>
      <c r="AW12" s="144" t="str">
        <f t="shared" si="6"/>
        <v>-</v>
      </c>
      <c r="AX12" s="144" t="str">
        <f t="shared" si="7"/>
        <v>-</v>
      </c>
      <c r="AY12" s="144" t="str">
        <f t="shared" si="8"/>
        <v>-</v>
      </c>
      <c r="AZ12" s="144" t="str">
        <f t="shared" si="9"/>
        <v>-</v>
      </c>
      <c r="BA12" s="144" t="str">
        <f t="shared" si="10"/>
        <v>-</v>
      </c>
      <c r="BB12" s="144" t="str">
        <f t="shared" si="11"/>
        <v>-</v>
      </c>
      <c r="BC12" s="144" t="str">
        <f t="shared" si="12"/>
        <v xml:space="preserve"> 14,</v>
      </c>
      <c r="BD12" s="144" t="str">
        <f t="shared" si="13"/>
        <v>-</v>
      </c>
      <c r="BE12" s="144" t="str">
        <f t="shared" si="14"/>
        <v>-</v>
      </c>
      <c r="BF12" s="144" t="str">
        <f t="shared" si="15"/>
        <v>-</v>
      </c>
      <c r="BG12" s="144" t="str">
        <f t="shared" si="16"/>
        <v>-</v>
      </c>
      <c r="BH12" s="144" t="str">
        <f t="shared" si="17"/>
        <v>-</v>
      </c>
      <c r="BI12" s="144" t="str">
        <f t="shared" si="18"/>
        <v>-</v>
      </c>
      <c r="BJ12" s="144" t="str">
        <f t="shared" si="19"/>
        <v>-</v>
      </c>
      <c r="BK12" s="144" t="str">
        <f t="shared" si="20"/>
        <v>-</v>
      </c>
      <c r="BL12" s="144" t="str">
        <f t="shared" si="21"/>
        <v>-</v>
      </c>
      <c r="BM12" s="144" t="str">
        <f t="shared" si="22"/>
        <v>-</v>
      </c>
      <c r="BN12" s="144" t="str">
        <f t="shared" si="23"/>
        <v>-</v>
      </c>
      <c r="BO12" s="144" t="str">
        <f t="shared" si="24"/>
        <v>-</v>
      </c>
      <c r="BP12" s="144" t="str">
        <f t="shared" si="25"/>
        <v>-</v>
      </c>
      <c r="BQ12" s="144" t="str">
        <f t="shared" si="26"/>
        <v>-</v>
      </c>
      <c r="BR12" s="144" t="str">
        <f t="shared" si="27"/>
        <v>-</v>
      </c>
      <c r="BS12" s="144" t="str">
        <f t="shared" si="28"/>
        <v>-</v>
      </c>
      <c r="BT12" s="144" t="str">
        <f t="shared" si="29"/>
        <v>-</v>
      </c>
      <c r="BU12" s="144" t="str">
        <f t="shared" si="30"/>
        <v>-</v>
      </c>
      <c r="BV12" s="144" t="str">
        <f t="shared" si="31"/>
        <v>-</v>
      </c>
      <c r="BW12" s="144" t="str">
        <f t="shared" si="32"/>
        <v>-</v>
      </c>
      <c r="BX12" s="144" t="str">
        <f t="shared" si="33"/>
        <v>-</v>
      </c>
      <c r="BY12" s="144" t="str">
        <f t="shared" si="34"/>
        <v>-</v>
      </c>
      <c r="BZ12" s="144" t="str">
        <f t="shared" si="35"/>
        <v>-</v>
      </c>
      <c r="CA12" s="144" t="str">
        <f t="shared" si="36"/>
        <v>-</v>
      </c>
      <c r="CB12" s="144" t="str">
        <f t="shared" si="37"/>
        <v>-</v>
      </c>
      <c r="CC12" s="144" t="str">
        <f t="shared" si="38"/>
        <v>-</v>
      </c>
      <c r="CD12" s="149" t="str">
        <f t="shared" si="41"/>
        <v>------------- 14,--------------------------</v>
      </c>
      <c r="CE12" s="34"/>
      <c r="CF12" s="34"/>
    </row>
    <row r="13" spans="1:84">
      <c r="A13" s="145" t="s">
        <v>850</v>
      </c>
      <c r="B13" s="154" t="s">
        <v>801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 t="s">
        <v>801</v>
      </c>
      <c r="Q13" s="154"/>
      <c r="R13" s="154"/>
      <c r="S13" s="154"/>
      <c r="T13" s="154"/>
      <c r="U13" s="154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44" t="str">
        <f t="shared" si="39"/>
        <v xml:space="preserve"> 1,</v>
      </c>
      <c r="AQ13" s="144" t="str">
        <f t="shared" si="0"/>
        <v>-</v>
      </c>
      <c r="AR13" s="144" t="str">
        <f t="shared" si="1"/>
        <v>-</v>
      </c>
      <c r="AS13" s="144" t="str">
        <f t="shared" si="2"/>
        <v>-</v>
      </c>
      <c r="AT13" s="144" t="str">
        <f t="shared" si="3"/>
        <v>-</v>
      </c>
      <c r="AU13" s="144" t="str">
        <f t="shared" si="4"/>
        <v>-</v>
      </c>
      <c r="AV13" s="144" t="str">
        <f t="shared" si="5"/>
        <v>-</v>
      </c>
      <c r="AW13" s="144" t="str">
        <f t="shared" si="6"/>
        <v>-</v>
      </c>
      <c r="AX13" s="144" t="str">
        <f t="shared" si="7"/>
        <v>-</v>
      </c>
      <c r="AY13" s="144" t="str">
        <f t="shared" si="8"/>
        <v>-</v>
      </c>
      <c r="AZ13" s="144" t="str">
        <f t="shared" si="9"/>
        <v>-</v>
      </c>
      <c r="BA13" s="144" t="str">
        <f t="shared" si="10"/>
        <v>-</v>
      </c>
      <c r="BB13" s="144" t="str">
        <f t="shared" si="11"/>
        <v>-</v>
      </c>
      <c r="BC13" s="144" t="str">
        <f t="shared" si="12"/>
        <v>-</v>
      </c>
      <c r="BD13" s="144" t="str">
        <f t="shared" si="13"/>
        <v xml:space="preserve"> 15,</v>
      </c>
      <c r="BE13" s="144" t="str">
        <f t="shared" si="14"/>
        <v>-</v>
      </c>
      <c r="BF13" s="144" t="str">
        <f t="shared" si="15"/>
        <v>-</v>
      </c>
      <c r="BG13" s="144" t="str">
        <f t="shared" si="16"/>
        <v>-</v>
      </c>
      <c r="BH13" s="144" t="str">
        <f t="shared" si="17"/>
        <v>-</v>
      </c>
      <c r="BI13" s="144" t="str">
        <f t="shared" si="18"/>
        <v>-</v>
      </c>
      <c r="BJ13" s="144" t="str">
        <f t="shared" si="19"/>
        <v>-</v>
      </c>
      <c r="BK13" s="144" t="str">
        <f t="shared" si="20"/>
        <v>-</v>
      </c>
      <c r="BL13" s="144" t="str">
        <f t="shared" si="21"/>
        <v>-</v>
      </c>
      <c r="BM13" s="144" t="str">
        <f t="shared" si="22"/>
        <v>-</v>
      </c>
      <c r="BN13" s="144" t="str">
        <f t="shared" si="23"/>
        <v>-</v>
      </c>
      <c r="BO13" s="144" t="str">
        <f t="shared" si="24"/>
        <v>-</v>
      </c>
      <c r="BP13" s="144" t="str">
        <f t="shared" si="25"/>
        <v>-</v>
      </c>
      <c r="BQ13" s="144" t="str">
        <f t="shared" si="26"/>
        <v>-</v>
      </c>
      <c r="BR13" s="144" t="str">
        <f t="shared" si="27"/>
        <v>-</v>
      </c>
      <c r="BS13" s="144" t="str">
        <f t="shared" si="28"/>
        <v>-</v>
      </c>
      <c r="BT13" s="144" t="str">
        <f t="shared" si="29"/>
        <v>-</v>
      </c>
      <c r="BU13" s="144" t="str">
        <f t="shared" si="30"/>
        <v>-</v>
      </c>
      <c r="BV13" s="144" t="str">
        <f t="shared" si="31"/>
        <v>-</v>
      </c>
      <c r="BW13" s="144" t="str">
        <f t="shared" si="32"/>
        <v>-</v>
      </c>
      <c r="BX13" s="144" t="str">
        <f t="shared" si="33"/>
        <v>-</v>
      </c>
      <c r="BY13" s="144" t="str">
        <f t="shared" si="34"/>
        <v>-</v>
      </c>
      <c r="BZ13" s="144" t="str">
        <f t="shared" si="35"/>
        <v>-</v>
      </c>
      <c r="CA13" s="144" t="str">
        <f t="shared" si="36"/>
        <v>-</v>
      </c>
      <c r="CB13" s="144" t="str">
        <f t="shared" si="37"/>
        <v>-</v>
      </c>
      <c r="CC13" s="144" t="str">
        <f t="shared" si="38"/>
        <v>-</v>
      </c>
      <c r="CD13" s="149" t="str">
        <f t="shared" si="41"/>
        <v xml:space="preserve"> 1,------------- 15,-------------------------</v>
      </c>
      <c r="CE13" s="166"/>
      <c r="CF13" s="166"/>
    </row>
    <row r="14" spans="1:84">
      <c r="CD14" s="151" t="str">
        <f>CD4&amp;CD5&amp;CD6&amp;CD7&amp;CD8&amp;CD9&amp;CD10&amp;CD11&amp;CD12&amp;CD13</f>
        <v xml:space="preserve"> 1, 2, 3,---------------------------------------- 4, 5, 6,---------------------------------------- 7, 8,---------------------------------------- 9,---------------------------------------- 10,---------------------------------------- 11,-------------------------------- 4,------- 12,---------------------------------------- 13,---------------------------------------- 14,-------------------------- 1,------------- 15,-------------------------</v>
      </c>
    </row>
    <row r="15" spans="1:84">
      <c r="A15" s="28" t="s">
        <v>43</v>
      </c>
    </row>
    <row r="16" spans="1:84" ht="12.75" customHeight="1">
      <c r="A16" s="197" t="s">
        <v>803</v>
      </c>
      <c r="B16" s="200" t="s">
        <v>41</v>
      </c>
      <c r="C16" s="200"/>
      <c r="D16" s="200"/>
      <c r="E16" s="200"/>
      <c r="F16" s="200"/>
      <c r="G16" s="200"/>
      <c r="H16" s="200"/>
      <c r="I16" s="200"/>
      <c r="J16" s="200"/>
      <c r="K16" s="200"/>
      <c r="L16" s="200" t="s">
        <v>42</v>
      </c>
      <c r="M16" s="200"/>
      <c r="N16" s="200"/>
      <c r="O16" s="200"/>
      <c r="P16" s="200"/>
      <c r="Q16" s="200"/>
      <c r="R16" s="200"/>
      <c r="S16" s="200"/>
      <c r="T16" s="200"/>
      <c r="U16" s="200"/>
    </row>
    <row r="17" spans="1:21" ht="12.75" customHeight="1">
      <c r="A17" s="198"/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</row>
    <row r="18" spans="1:21">
      <c r="A18" s="145" t="s">
        <v>857</v>
      </c>
      <c r="B18" s="196" t="s">
        <v>855</v>
      </c>
      <c r="C18" s="196"/>
      <c r="D18" s="196"/>
      <c r="E18" s="196"/>
      <c r="F18" s="196"/>
      <c r="G18" s="196"/>
      <c r="H18" s="196"/>
      <c r="I18" s="196"/>
      <c r="J18" s="196"/>
      <c r="K18" s="196"/>
      <c r="L18" s="196" t="s">
        <v>856</v>
      </c>
      <c r="M18" s="196"/>
      <c r="N18" s="196"/>
      <c r="O18" s="196"/>
      <c r="P18" s="196"/>
      <c r="Q18" s="196"/>
      <c r="R18" s="196"/>
      <c r="S18" s="196"/>
      <c r="T18" s="196"/>
      <c r="U18" s="196"/>
    </row>
    <row r="19" spans="1:21">
      <c r="A19" s="145" t="s">
        <v>858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</row>
  </sheetData>
  <sheetProtection sheet="1" objects="1" scenarios="1"/>
  <mergeCells count="10">
    <mergeCell ref="AP2:CC2"/>
    <mergeCell ref="A16:A17"/>
    <mergeCell ref="B2:AO2"/>
    <mergeCell ref="B16:K17"/>
    <mergeCell ref="L16:U17"/>
    <mergeCell ref="L18:U18"/>
    <mergeCell ref="B18:K18"/>
    <mergeCell ref="B19:K19"/>
    <mergeCell ref="L19:U19"/>
    <mergeCell ref="A2:A3"/>
  </mergeCells>
  <phoneticPr fontId="0" type="noConversion"/>
  <dataValidations count="1">
    <dataValidation allowBlank="1" showInputMessage="1" showErrorMessage="1" promptTitle="Matriks soal" prompt="Diisi tanda silang (X) pada kolom soal yang berkorelasi dengan tema/indikator" sqref="B4:AO13"/>
  </dataValidations>
  <pageMargins left="0.75" right="0.75" top="1" bottom="1" header="0.5" footer="0.5"/>
  <pageSetup paperSize="256" orientation="portrait" horizontalDpi="0" verticalDpi="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/>
  <dimension ref="A1:BQ65"/>
  <sheetViews>
    <sheetView zoomScale="115" zoomScaleNormal="115" workbookViewId="0">
      <selection activeCell="BO36" sqref="BO36"/>
    </sheetView>
  </sheetViews>
  <sheetFormatPr defaultRowHeight="12.75"/>
  <cols>
    <col min="1" max="1" width="3.42578125" customWidth="1"/>
    <col min="2" max="2" width="6.42578125" customWidth="1"/>
    <col min="3" max="3" width="14" customWidth="1"/>
    <col min="4" max="4" width="4" customWidth="1"/>
    <col min="5" max="5" width="6.5703125" customWidth="1"/>
    <col min="6" max="14" width="3.140625" hidden="1" customWidth="1"/>
    <col min="15" max="45" width="4.140625" hidden="1" customWidth="1"/>
    <col min="46" max="66" width="19" hidden="1" customWidth="1"/>
    <col min="67" max="67" width="34.5703125" customWidth="1"/>
    <col min="68" max="69" width="13.140625" customWidth="1"/>
  </cols>
  <sheetData>
    <row r="1" spans="1:69" ht="15.75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2"/>
      <c r="BP1" s="202"/>
      <c r="BQ1" s="202"/>
    </row>
    <row r="2" spans="1:69">
      <c r="A2" s="20"/>
      <c r="B2" s="20"/>
      <c r="C2" s="20"/>
      <c r="D2" s="20"/>
      <c r="E2" s="20"/>
      <c r="BO2" s="20"/>
      <c r="BP2" s="15"/>
    </row>
    <row r="3" spans="1:69">
      <c r="A3" s="10"/>
      <c r="B3" s="10"/>
      <c r="C3" s="10"/>
      <c r="D3" s="10"/>
      <c r="E3" s="10"/>
      <c r="BO3" s="10"/>
      <c r="BP3" s="10"/>
    </row>
    <row r="4" spans="1:69">
      <c r="A4" s="9"/>
      <c r="B4" s="9"/>
      <c r="C4" s="9" t="s">
        <v>11</v>
      </c>
      <c r="D4" s="11" t="s">
        <v>17</v>
      </c>
      <c r="E4" s="12" t="s">
        <v>21</v>
      </c>
      <c r="BO4" s="9"/>
      <c r="BP4" s="9"/>
    </row>
    <row r="5" spans="1:69">
      <c r="A5" s="9"/>
      <c r="B5" s="9"/>
      <c r="C5" s="9" t="s">
        <v>12</v>
      </c>
      <c r="D5" s="11" t="s">
        <v>17</v>
      </c>
      <c r="E5" s="13" t="str">
        <f>'Analisis (p)'!D4</f>
        <v>Ilmu Pengetahuan Alam</v>
      </c>
      <c r="BO5" s="9"/>
      <c r="BP5" s="9"/>
    </row>
    <row r="6" spans="1:69">
      <c r="A6" s="9"/>
      <c r="B6" s="9"/>
      <c r="C6" s="9" t="s">
        <v>13</v>
      </c>
      <c r="D6" s="11" t="s">
        <v>17</v>
      </c>
      <c r="E6" s="13" t="str">
        <f>'Analisis (p)'!D5</f>
        <v>1.3. Suhu dan Pengukuran</v>
      </c>
      <c r="BO6" s="9"/>
      <c r="BP6" s="9"/>
    </row>
    <row r="7" spans="1:69">
      <c r="A7" s="9"/>
      <c r="B7" s="9"/>
      <c r="C7" s="9" t="s">
        <v>14</v>
      </c>
      <c r="D7" s="11" t="s">
        <v>17</v>
      </c>
      <c r="E7" s="13" t="str">
        <f>'Analisis (p)'!D6</f>
        <v>7f</v>
      </c>
      <c r="BO7" s="9"/>
      <c r="BP7" s="9"/>
    </row>
    <row r="8" spans="1:69">
      <c r="A8" s="9"/>
      <c r="B8" s="9"/>
      <c r="C8" s="9" t="s">
        <v>15</v>
      </c>
      <c r="D8" s="11" t="s">
        <v>17</v>
      </c>
      <c r="E8" s="13" t="str">
        <f>'Analisis (p)'!D7</f>
        <v>Ulangan Harian</v>
      </c>
      <c r="BO8" s="9"/>
      <c r="BP8" s="9"/>
    </row>
    <row r="9" spans="1:69">
      <c r="A9" s="9"/>
      <c r="B9" s="9"/>
      <c r="C9" s="9" t="s">
        <v>16</v>
      </c>
      <c r="D9" s="11" t="s">
        <v>17</v>
      </c>
      <c r="E9" s="13" t="str">
        <f>'Analisis (p)'!D8</f>
        <v>Selasa, 28 September 2010</v>
      </c>
      <c r="BO9" s="9"/>
      <c r="BP9" s="9"/>
    </row>
    <row r="11" spans="1:69" ht="25.5">
      <c r="B11" s="27" t="s">
        <v>36</v>
      </c>
      <c r="C11" s="33" t="s">
        <v>33</v>
      </c>
      <c r="D11" s="31"/>
      <c r="E11" s="27" t="s">
        <v>34</v>
      </c>
      <c r="F11" s="148" t="s">
        <v>805</v>
      </c>
      <c r="G11" s="148" t="s">
        <v>806</v>
      </c>
      <c r="H11" s="148" t="s">
        <v>804</v>
      </c>
      <c r="I11" s="148" t="s">
        <v>807</v>
      </c>
      <c r="J11" s="148" t="s">
        <v>808</v>
      </c>
      <c r="K11" s="148" t="s">
        <v>809</v>
      </c>
      <c r="L11" s="148" t="s">
        <v>810</v>
      </c>
      <c r="M11" s="148" t="s">
        <v>811</v>
      </c>
      <c r="N11" s="148" t="s">
        <v>812</v>
      </c>
      <c r="O11" s="148" t="s">
        <v>813</v>
      </c>
      <c r="P11" s="148" t="s">
        <v>814</v>
      </c>
      <c r="Q11" s="148" t="s">
        <v>815</v>
      </c>
      <c r="R11" s="148" t="s">
        <v>816</v>
      </c>
      <c r="S11" s="148" t="s">
        <v>817</v>
      </c>
      <c r="T11" s="148" t="s">
        <v>818</v>
      </c>
      <c r="U11" s="148" t="s">
        <v>819</v>
      </c>
      <c r="V11" s="148" t="s">
        <v>820</v>
      </c>
      <c r="W11" s="148" t="s">
        <v>821</v>
      </c>
      <c r="X11" s="148" t="s">
        <v>822</v>
      </c>
      <c r="Y11" s="148" t="s">
        <v>823</v>
      </c>
      <c r="Z11" s="148" t="s">
        <v>824</v>
      </c>
      <c r="AA11" s="148" t="s">
        <v>825</v>
      </c>
      <c r="AB11" s="148" t="s">
        <v>826</v>
      </c>
      <c r="AC11" s="148" t="s">
        <v>827</v>
      </c>
      <c r="AD11" s="148" t="s">
        <v>828</v>
      </c>
      <c r="AE11" s="148" t="s">
        <v>829</v>
      </c>
      <c r="AF11" s="148" t="s">
        <v>830</v>
      </c>
      <c r="AG11" s="148" t="s">
        <v>831</v>
      </c>
      <c r="AH11" s="148" t="s">
        <v>832</v>
      </c>
      <c r="AI11" s="148" t="s">
        <v>833</v>
      </c>
      <c r="AJ11" s="148" t="s">
        <v>834</v>
      </c>
      <c r="AK11" s="148" t="s">
        <v>835</v>
      </c>
      <c r="AL11" s="148" t="s">
        <v>836</v>
      </c>
      <c r="AM11" s="148" t="s">
        <v>837</v>
      </c>
      <c r="AN11" s="148" t="s">
        <v>838</v>
      </c>
      <c r="AO11" s="148" t="s">
        <v>839</v>
      </c>
      <c r="AP11" s="148" t="s">
        <v>840</v>
      </c>
      <c r="AQ11" s="148" t="s">
        <v>841</v>
      </c>
      <c r="AR11" s="148" t="s">
        <v>842</v>
      </c>
      <c r="AS11" s="148" t="s">
        <v>843</v>
      </c>
      <c r="AT11" s="152" t="s">
        <v>852</v>
      </c>
      <c r="AU11" s="152" t="str">
        <f>'Isian Keg Perb &amp; Peng'!A4</f>
        <v>Besaran Pokok/Turunan</v>
      </c>
      <c r="AV11" s="152"/>
      <c r="AW11" s="152" t="str">
        <f>'Isian Keg Perb &amp; Peng'!A5</f>
        <v>Satuan Besaran</v>
      </c>
      <c r="AX11" s="152"/>
      <c r="AY11" s="152" t="str">
        <f>'Isian Keg Perb &amp; Peng'!A6</f>
        <v>tiga</v>
      </c>
      <c r="AZ11" s="152"/>
      <c r="BA11" s="152" t="str">
        <f>'Isian Keg Perb &amp; Peng'!A7</f>
        <v>empat</v>
      </c>
      <c r="BB11" s="152"/>
      <c r="BC11" s="152" t="str">
        <f>'Isian Keg Perb &amp; Peng'!A8</f>
        <v>lima</v>
      </c>
      <c r="BD11" s="152"/>
      <c r="BE11" s="152" t="str">
        <f>'Isian Keg Perb &amp; Peng'!A9</f>
        <v>enam</v>
      </c>
      <c r="BF11" s="152"/>
      <c r="BG11" s="152" t="str">
        <f>'Isian Keg Perb &amp; Peng'!A10</f>
        <v>tujuh</v>
      </c>
      <c r="BH11" s="152"/>
      <c r="BI11" s="152" t="str">
        <f>'Isian Keg Perb &amp; Peng'!A11</f>
        <v>delapan</v>
      </c>
      <c r="BJ11" s="152"/>
      <c r="BK11" s="152" t="str">
        <f>'Isian Keg Perb &amp; Peng'!A12</f>
        <v>sembilan</v>
      </c>
      <c r="BL11" s="152"/>
      <c r="BM11" s="152" t="str">
        <f>'Isian Keg Perb &amp; Peng'!A13</f>
        <v>sepuluh</v>
      </c>
      <c r="BN11" s="152"/>
      <c r="BO11" s="27" t="s">
        <v>44</v>
      </c>
      <c r="BP11" s="27" t="s">
        <v>41</v>
      </c>
      <c r="BQ11" s="27" t="s">
        <v>45</v>
      </c>
    </row>
    <row r="12" spans="1:69" s="30" customFormat="1" ht="59.25" hidden="1" customHeight="1">
      <c r="B12" s="27">
        <f>'Analisis (p)'!A14</f>
        <v>1</v>
      </c>
      <c r="C12" s="25" t="str">
        <f>'Analisis (p)'!B14</f>
        <v>ARISTA MUTIARA SYIFA</v>
      </c>
      <c r="D12" s="32"/>
      <c r="E12" s="27" t="str">
        <f>'Analisis (p)'!CJ14</f>
        <v>-</v>
      </c>
      <c r="F12" s="150" t="str">
        <f>IF('Koreksi (p)'!BC13='Isian Keg Perb &amp; Peng'!AP$4,'Isian Keg Perb &amp; Peng'!$A$4,IF('Koreksi (p)'!BC13='Isian Keg Perb &amp; Peng'!AP$5,'Isian Keg Perb &amp; Peng'!$A$5,IF('Koreksi (p)'!BC13='Isian Keg Perb &amp; Peng'!AP$6,'Isian Keg Perb &amp; Peng'!$A$6,IF('Koreksi (p)'!BC13='Isian Keg Perb &amp; Peng'!AP$7,'Isian Keg Perb &amp; Peng'!$A$7,IF('Koreksi (p)'!BC13='Isian Keg Perb &amp; Peng'!AP$8,'Isian Keg Perb &amp; Peng'!$A$8,IF('Koreksi (p)'!BC13='Isian Keg Perb &amp; Peng'!AP$9,'Isian Keg Perb &amp; Peng'!$A$9,IF('Koreksi (p)'!BC13='Isian Keg Perb &amp; Peng'!AP$10,'Isian Keg Perb &amp; Peng'!$A$10,IF('Koreksi (p)'!BC13='Isian Keg Perb &amp; Peng'!AP$11,'Isian Keg Perb &amp; Peng'!$A$11,IF('Koreksi (p)'!BC13='Isian Keg Perb &amp; Peng'!AP$12,'Isian Keg Perb &amp; Peng'!$A$12,IF('Koreksi (p)'!BC13='Isian Keg Perb &amp; Peng'!AP$13,'Isian Keg Perb &amp; Peng'!$A$13," "))))))))))</f>
        <v xml:space="preserve"> </v>
      </c>
      <c r="G12" s="150" t="str">
        <f>IF('Koreksi (p)'!BD13='Isian Keg Perb &amp; Peng'!AQ$4,'Isian Keg Perb &amp; Peng'!$A$4,IF('Koreksi (p)'!BD13='Isian Keg Perb &amp; Peng'!AQ$5,'Isian Keg Perb &amp; Peng'!$A$5,IF('Koreksi (p)'!BD13='Isian Keg Perb &amp; Peng'!AQ$6,'Isian Keg Perb &amp; Peng'!$A$6,IF('Koreksi (p)'!BD13='Isian Keg Perb &amp; Peng'!AQ$7,'Isian Keg Perb &amp; Peng'!$A$7,IF('Koreksi (p)'!BD13='Isian Keg Perb &amp; Peng'!AQ$8,'Isian Keg Perb &amp; Peng'!$A$8,IF('Koreksi (p)'!BD13='Isian Keg Perb &amp; Peng'!AQ$9,'Isian Keg Perb &amp; Peng'!$A$9,IF('Koreksi (p)'!BD13='Isian Keg Perb &amp; Peng'!AQ$10,'Isian Keg Perb &amp; Peng'!$A$10,IF('Koreksi (p)'!BD13='Isian Keg Perb &amp; Peng'!AQ$11,'Isian Keg Perb &amp; Peng'!$A$11,IF('Koreksi (p)'!BD13='Isian Keg Perb &amp; Peng'!AQ$12,'Isian Keg Perb &amp; Peng'!$A$12,IF('Koreksi (p)'!BD13='Isian Keg Perb &amp; Peng'!AQ$13,'Isian Keg Perb &amp; Peng'!$A$13," "))))))))))</f>
        <v xml:space="preserve"> </v>
      </c>
      <c r="H12" s="150" t="str">
        <f>IF('Koreksi (p)'!BE13='Isian Keg Perb &amp; Peng'!AR$4,'Isian Keg Perb &amp; Peng'!$A$4,IF('Koreksi (p)'!BE13='Isian Keg Perb &amp; Peng'!AR$5,'Isian Keg Perb &amp; Peng'!$A$5,IF('Koreksi (p)'!BE13='Isian Keg Perb &amp; Peng'!AR$6,'Isian Keg Perb &amp; Peng'!$A$6,IF('Koreksi (p)'!BE13='Isian Keg Perb &amp; Peng'!AR$7,'Isian Keg Perb &amp; Peng'!$A$7,IF('Koreksi (p)'!BE13='Isian Keg Perb &amp; Peng'!AR$8,'Isian Keg Perb &amp; Peng'!$A$8,IF('Koreksi (p)'!BE13='Isian Keg Perb &amp; Peng'!AR$9,'Isian Keg Perb &amp; Peng'!$A$9,IF('Koreksi (p)'!BE13='Isian Keg Perb &amp; Peng'!AR$10,'Isian Keg Perb &amp; Peng'!$A$10,IF('Koreksi (p)'!BE13='Isian Keg Perb &amp; Peng'!AR$11,'Isian Keg Perb &amp; Peng'!$A$11,IF('Koreksi (p)'!BE13='Isian Keg Perb &amp; Peng'!AR$12,'Isian Keg Perb &amp; Peng'!$A$12,IF('Koreksi (p)'!BE13='Isian Keg Perb &amp; Peng'!AR$13,'Isian Keg Perb &amp; Peng'!$A$13," "))))))))))</f>
        <v xml:space="preserve"> </v>
      </c>
      <c r="I12" s="150" t="str">
        <f>IF('Koreksi (p)'!BF13='Isian Keg Perb &amp; Peng'!AS$4,'Isian Keg Perb &amp; Peng'!$A$4,IF('Koreksi (p)'!BF13='Isian Keg Perb &amp; Peng'!AS$5,'Isian Keg Perb &amp; Peng'!$A$5,IF('Koreksi (p)'!BF13='Isian Keg Perb &amp; Peng'!AS$6,'Isian Keg Perb &amp; Peng'!$A$6,IF('Koreksi (p)'!BF13='Isian Keg Perb &amp; Peng'!AS$7,'Isian Keg Perb &amp; Peng'!$A$7,IF('Koreksi (p)'!BF13='Isian Keg Perb &amp; Peng'!AS$8,'Isian Keg Perb &amp; Peng'!$A$8,IF('Koreksi (p)'!BF13='Isian Keg Perb &amp; Peng'!AS$9,'Isian Keg Perb &amp; Peng'!$A$9,IF('Koreksi (p)'!BF13='Isian Keg Perb &amp; Peng'!AS$10,'Isian Keg Perb &amp; Peng'!$A$10,IF('Koreksi (p)'!BF13='Isian Keg Perb &amp; Peng'!AS$11,'Isian Keg Perb &amp; Peng'!$A$11,IF('Koreksi (p)'!BF13='Isian Keg Perb &amp; Peng'!AS$12,'Isian Keg Perb &amp; Peng'!$A$12,IF('Koreksi (p)'!BF13='Isian Keg Perb &amp; Peng'!AS$13,'Isian Keg Perb &amp; Peng'!$A$13," "))))))))))</f>
        <v>Satuan Besaran</v>
      </c>
      <c r="J12" s="150" t="str">
        <f>IF('Koreksi (p)'!BG13='Isian Keg Perb &amp; Peng'!AT$4,'Isian Keg Perb &amp; Peng'!$A$4,IF('Koreksi (p)'!BG13='Isian Keg Perb &amp; Peng'!AT$5,'Isian Keg Perb &amp; Peng'!$A$5,IF('Koreksi (p)'!BG13='Isian Keg Perb &amp; Peng'!AT$6,'Isian Keg Perb &amp; Peng'!$A$6,IF('Koreksi (p)'!BG13='Isian Keg Perb &amp; Peng'!AT$7,'Isian Keg Perb &amp; Peng'!$A$7,IF('Koreksi (p)'!BG13='Isian Keg Perb &amp; Peng'!AT$8,'Isian Keg Perb &amp; Peng'!$A$8,IF('Koreksi (p)'!BG13='Isian Keg Perb &amp; Peng'!AT$9,'Isian Keg Perb &amp; Peng'!$A$9,IF('Koreksi (p)'!BG13='Isian Keg Perb &amp; Peng'!AT$10,'Isian Keg Perb &amp; Peng'!$A$10,IF('Koreksi (p)'!BG13='Isian Keg Perb &amp; Peng'!AT$11,'Isian Keg Perb &amp; Peng'!$A$11,IF('Koreksi (p)'!BG13='Isian Keg Perb &amp; Peng'!AT$12,'Isian Keg Perb &amp; Peng'!$A$12,IF('Koreksi (p)'!BG13='Isian Keg Perb &amp; Peng'!AT$13,'Isian Keg Perb &amp; Peng'!$A$13," "))))))))))</f>
        <v>Satuan Besaran</v>
      </c>
      <c r="K12" s="150" t="str">
        <f>IF('Koreksi (p)'!BH13='Isian Keg Perb &amp; Peng'!AU$4,'Isian Keg Perb &amp; Peng'!$A$4,IF('Koreksi (p)'!BH13='Isian Keg Perb &amp; Peng'!AU$5,'Isian Keg Perb &amp; Peng'!$A$5,IF('Koreksi (p)'!BH13='Isian Keg Perb &amp; Peng'!AU$6,'Isian Keg Perb &amp; Peng'!$A$6,IF('Koreksi (p)'!BH13='Isian Keg Perb &amp; Peng'!AU$7,'Isian Keg Perb &amp; Peng'!$A$7,IF('Koreksi (p)'!BH13='Isian Keg Perb &amp; Peng'!AU$8,'Isian Keg Perb &amp; Peng'!$A$8,IF('Koreksi (p)'!BH13='Isian Keg Perb &amp; Peng'!AU$9,'Isian Keg Perb &amp; Peng'!$A$9,IF('Koreksi (p)'!BH13='Isian Keg Perb &amp; Peng'!AU$10,'Isian Keg Perb &amp; Peng'!$A$10,IF('Koreksi (p)'!BH13='Isian Keg Perb &amp; Peng'!AU$11,'Isian Keg Perb &amp; Peng'!$A$11,IF('Koreksi (p)'!BH13='Isian Keg Perb &amp; Peng'!AU$12,'Isian Keg Perb &amp; Peng'!$A$12,IF('Koreksi (p)'!BH13='Isian Keg Perb &amp; Peng'!AU$13,'Isian Keg Perb &amp; Peng'!$A$13," "))))))))))</f>
        <v xml:space="preserve"> </v>
      </c>
      <c r="L12" s="150" t="str">
        <f>IF('Koreksi (p)'!BI13='Isian Keg Perb &amp; Peng'!AV$4,'Isian Keg Perb &amp; Peng'!$A$4,IF('Koreksi (p)'!BI13='Isian Keg Perb &amp; Peng'!AV$5,'Isian Keg Perb &amp; Peng'!$A$5,IF('Koreksi (p)'!BI13='Isian Keg Perb &amp; Peng'!AV$6,'Isian Keg Perb &amp; Peng'!$A$6,IF('Koreksi (p)'!BI13='Isian Keg Perb &amp; Peng'!AV$7,'Isian Keg Perb &amp; Peng'!$A$7,IF('Koreksi (p)'!BI13='Isian Keg Perb &amp; Peng'!AV$8,'Isian Keg Perb &amp; Peng'!$A$8,IF('Koreksi (p)'!BI13='Isian Keg Perb &amp; Peng'!AV$9,'Isian Keg Perb &amp; Peng'!$A$9,IF('Koreksi (p)'!BI13='Isian Keg Perb &amp; Peng'!AV$10,'Isian Keg Perb &amp; Peng'!$A$10,IF('Koreksi (p)'!BI13='Isian Keg Perb &amp; Peng'!AV$11,'Isian Keg Perb &amp; Peng'!$A$11,IF('Koreksi (p)'!BI13='Isian Keg Perb &amp; Peng'!AV$12,'Isian Keg Perb &amp; Peng'!$A$12,IF('Koreksi (p)'!BI13='Isian Keg Perb &amp; Peng'!AV$13,'Isian Keg Perb &amp; Peng'!$A$13," "))))))))))</f>
        <v xml:space="preserve"> </v>
      </c>
      <c r="M12" s="150" t="str">
        <f>IF('Koreksi (p)'!BJ13='Isian Keg Perb &amp; Peng'!AW$4,'Isian Keg Perb &amp; Peng'!$A$4,IF('Koreksi (p)'!BJ13='Isian Keg Perb &amp; Peng'!AW$5,'Isian Keg Perb &amp; Peng'!$A$5,IF('Koreksi (p)'!BJ13='Isian Keg Perb &amp; Peng'!AW$6,'Isian Keg Perb &amp; Peng'!$A$6,IF('Koreksi (p)'!BJ13='Isian Keg Perb &amp; Peng'!AW$7,'Isian Keg Perb &amp; Peng'!$A$7,IF('Koreksi (p)'!BJ13='Isian Keg Perb &amp; Peng'!AW$8,'Isian Keg Perb &amp; Peng'!$A$8,IF('Koreksi (p)'!BJ13='Isian Keg Perb &amp; Peng'!AW$9,'Isian Keg Perb &amp; Peng'!$A$9,IF('Koreksi (p)'!BJ13='Isian Keg Perb &amp; Peng'!AW$10,'Isian Keg Perb &amp; Peng'!$A$10,IF('Koreksi (p)'!BJ13='Isian Keg Perb &amp; Peng'!AW$11,'Isian Keg Perb &amp; Peng'!$A$11,IF('Koreksi (p)'!BJ13='Isian Keg Perb &amp; Peng'!AW$12,'Isian Keg Perb &amp; Peng'!$A$12,IF('Koreksi (p)'!BJ13='Isian Keg Perb &amp; Peng'!AW$13,'Isian Keg Perb &amp; Peng'!$A$13," "))))))))))</f>
        <v xml:space="preserve"> </v>
      </c>
      <c r="N12" s="150" t="str">
        <f>IF('Koreksi (p)'!BK13='Isian Keg Perb &amp; Peng'!AX$4,'Isian Keg Perb &amp; Peng'!$A$4,IF('Koreksi (p)'!BK13='Isian Keg Perb &amp; Peng'!AX$5,'Isian Keg Perb &amp; Peng'!$A$5,IF('Koreksi (p)'!BK13='Isian Keg Perb &amp; Peng'!AX$6,'Isian Keg Perb &amp; Peng'!$A$6,IF('Koreksi (p)'!BK13='Isian Keg Perb &amp; Peng'!AX$7,'Isian Keg Perb &amp; Peng'!$A$7,IF('Koreksi (p)'!BK13='Isian Keg Perb &amp; Peng'!AX$8,'Isian Keg Perb &amp; Peng'!$A$8,IF('Koreksi (p)'!BK13='Isian Keg Perb &amp; Peng'!AX$9,'Isian Keg Perb &amp; Peng'!$A$9,IF('Koreksi (p)'!BK13='Isian Keg Perb &amp; Peng'!AX$10,'Isian Keg Perb &amp; Peng'!$A$10,IF('Koreksi (p)'!BK13='Isian Keg Perb &amp; Peng'!AX$11,'Isian Keg Perb &amp; Peng'!$A$11,IF('Koreksi (p)'!BK13='Isian Keg Perb &amp; Peng'!AX$12,'Isian Keg Perb &amp; Peng'!$A$12,IF('Koreksi (p)'!BK13='Isian Keg Perb &amp; Peng'!AX$13,'Isian Keg Perb &amp; Peng'!$A$13," "))))))))))</f>
        <v xml:space="preserve"> </v>
      </c>
      <c r="O12" s="150" t="str">
        <f>IF('Koreksi (p)'!BL13='Isian Keg Perb &amp; Peng'!AY$4,'Isian Keg Perb &amp; Peng'!$A$4,IF('Koreksi (p)'!BL13='Isian Keg Perb &amp; Peng'!AY$5,'Isian Keg Perb &amp; Peng'!$A$5,IF('Koreksi (p)'!BL13='Isian Keg Perb &amp; Peng'!AY$6,'Isian Keg Perb &amp; Peng'!$A$6,IF('Koreksi (p)'!BL13='Isian Keg Perb &amp; Peng'!AY$7,'Isian Keg Perb &amp; Peng'!$A$7,IF('Koreksi (p)'!BL13='Isian Keg Perb &amp; Peng'!AY$8,'Isian Keg Perb &amp; Peng'!$A$8,IF('Koreksi (p)'!BL13='Isian Keg Perb &amp; Peng'!AY$9,'Isian Keg Perb &amp; Peng'!$A$9,IF('Koreksi (p)'!BL13='Isian Keg Perb &amp; Peng'!AY$10,'Isian Keg Perb &amp; Peng'!$A$10,IF('Koreksi (p)'!BL13='Isian Keg Perb &amp; Peng'!AY$11,'Isian Keg Perb &amp; Peng'!$A$11,IF('Koreksi (p)'!BL13='Isian Keg Perb &amp; Peng'!AY$12,'Isian Keg Perb &amp; Peng'!$A$12,IF('Koreksi (p)'!BL13='Isian Keg Perb &amp; Peng'!AY$13,'Isian Keg Perb &amp; Peng'!$A$13," "))))))))))</f>
        <v xml:space="preserve"> </v>
      </c>
      <c r="P12" s="150" t="str">
        <f>IF('Koreksi (p)'!BM13='Isian Keg Perb &amp; Peng'!AZ$4,'Isian Keg Perb &amp; Peng'!$A$4,IF('Koreksi (p)'!BM13='Isian Keg Perb &amp; Peng'!AZ$5,'Isian Keg Perb &amp; Peng'!$A$5,IF('Koreksi (p)'!BM13='Isian Keg Perb &amp; Peng'!AZ$6,'Isian Keg Perb &amp; Peng'!$A$6,IF('Koreksi (p)'!BM13='Isian Keg Perb &amp; Peng'!AZ$7,'Isian Keg Perb &amp; Peng'!$A$7,IF('Koreksi (p)'!BM13='Isian Keg Perb &amp; Peng'!AZ$8,'Isian Keg Perb &amp; Peng'!$A$8,IF('Koreksi (p)'!BM13='Isian Keg Perb &amp; Peng'!AZ$9,'Isian Keg Perb &amp; Peng'!$A$9,IF('Koreksi (p)'!BM13='Isian Keg Perb &amp; Peng'!AZ$10,'Isian Keg Perb &amp; Peng'!$A$10,IF('Koreksi (p)'!BM13='Isian Keg Perb &amp; Peng'!AZ$11,'Isian Keg Perb &amp; Peng'!$A$11,IF('Koreksi (p)'!BM13='Isian Keg Perb &amp; Peng'!AZ$12,'Isian Keg Perb &amp; Peng'!$A$12,IF('Koreksi (p)'!BM13='Isian Keg Perb &amp; Peng'!AZ$13,'Isian Keg Perb &amp; Peng'!$A$13," "))))))))))</f>
        <v xml:space="preserve"> </v>
      </c>
      <c r="Q12" s="150" t="str">
        <f>IF('Koreksi (p)'!BN13='Isian Keg Perb &amp; Peng'!BA$4,'Isian Keg Perb &amp; Peng'!$A$4,IF('Koreksi (p)'!BN13='Isian Keg Perb &amp; Peng'!BA$5,'Isian Keg Perb &amp; Peng'!$A$5,IF('Koreksi (p)'!BN13='Isian Keg Perb &amp; Peng'!BA$6,'Isian Keg Perb &amp; Peng'!$A$6,IF('Koreksi (p)'!BN13='Isian Keg Perb &amp; Peng'!BA$7,'Isian Keg Perb &amp; Peng'!$A$7,IF('Koreksi (p)'!BN13='Isian Keg Perb &amp; Peng'!BA$8,'Isian Keg Perb &amp; Peng'!$A$8,IF('Koreksi (p)'!BN13='Isian Keg Perb &amp; Peng'!BA$9,'Isian Keg Perb &amp; Peng'!$A$9,IF('Koreksi (p)'!BN13='Isian Keg Perb &amp; Peng'!BA$10,'Isian Keg Perb &amp; Peng'!$A$10,IF('Koreksi (p)'!BN13='Isian Keg Perb &amp; Peng'!BA$11,'Isian Keg Perb &amp; Peng'!$A$11,IF('Koreksi (p)'!BN13='Isian Keg Perb &amp; Peng'!BA$12,'Isian Keg Perb &amp; Peng'!$A$12,IF('Koreksi (p)'!BN13='Isian Keg Perb &amp; Peng'!BA$13,'Isian Keg Perb &amp; Peng'!$A$13," "))))))))))</f>
        <v xml:space="preserve"> </v>
      </c>
      <c r="R12" s="150" t="str">
        <f>IF('Koreksi (p)'!BO13='Isian Keg Perb &amp; Peng'!BB$4,'Isian Keg Perb &amp; Peng'!$A$4,IF('Koreksi (p)'!BO13='Isian Keg Perb &amp; Peng'!BB$5,'Isian Keg Perb &amp; Peng'!$A$5,IF('Koreksi (p)'!BO13='Isian Keg Perb &amp; Peng'!BB$6,'Isian Keg Perb &amp; Peng'!$A$6,IF('Koreksi (p)'!BO13='Isian Keg Perb &amp; Peng'!BB$7,'Isian Keg Perb &amp; Peng'!$A$7,IF('Koreksi (p)'!BO13='Isian Keg Perb &amp; Peng'!BB$8,'Isian Keg Perb &amp; Peng'!$A$8,IF('Koreksi (p)'!BO13='Isian Keg Perb &amp; Peng'!BB$9,'Isian Keg Perb &amp; Peng'!$A$9,IF('Koreksi (p)'!BO13='Isian Keg Perb &amp; Peng'!BB$10,'Isian Keg Perb &amp; Peng'!$A$10,IF('Koreksi (p)'!BO13='Isian Keg Perb &amp; Peng'!BB$11,'Isian Keg Perb &amp; Peng'!$A$11,IF('Koreksi (p)'!BO13='Isian Keg Perb &amp; Peng'!BB$12,'Isian Keg Perb &amp; Peng'!$A$12,IF('Koreksi (p)'!BO13='Isian Keg Perb &amp; Peng'!BB$13,'Isian Keg Perb &amp; Peng'!$A$13," "))))))))))</f>
        <v xml:space="preserve"> </v>
      </c>
      <c r="S12" s="150" t="str">
        <f>IF('Koreksi (p)'!BP13='Isian Keg Perb &amp; Peng'!BC$4,'Isian Keg Perb &amp; Peng'!$A$4,IF('Koreksi (p)'!BP13='Isian Keg Perb &amp; Peng'!BC$5,'Isian Keg Perb &amp; Peng'!$A$5,IF('Koreksi (p)'!BP13='Isian Keg Perb &amp; Peng'!BC$6,'Isian Keg Perb &amp; Peng'!$A$6,IF('Koreksi (p)'!BP13='Isian Keg Perb &amp; Peng'!BC$7,'Isian Keg Perb &amp; Peng'!$A$7,IF('Koreksi (p)'!BP13='Isian Keg Perb &amp; Peng'!BC$8,'Isian Keg Perb &amp; Peng'!$A$8,IF('Koreksi (p)'!BP13='Isian Keg Perb &amp; Peng'!BC$9,'Isian Keg Perb &amp; Peng'!$A$9,IF('Koreksi (p)'!BP13='Isian Keg Perb &amp; Peng'!BC$10,'Isian Keg Perb &amp; Peng'!$A$10,IF('Koreksi (p)'!BP13='Isian Keg Perb &amp; Peng'!BC$11,'Isian Keg Perb &amp; Peng'!$A$11,IF('Koreksi (p)'!BP13='Isian Keg Perb &amp; Peng'!BC$12,'Isian Keg Perb &amp; Peng'!$A$12,IF('Koreksi (p)'!BP13='Isian Keg Perb &amp; Peng'!BC$13,'Isian Keg Perb &amp; Peng'!$A$13," "))))))))))</f>
        <v xml:space="preserve"> </v>
      </c>
      <c r="T12" s="150" t="str">
        <f>IF('Koreksi (p)'!BQ13='Isian Keg Perb &amp; Peng'!BD$4,'Isian Keg Perb &amp; Peng'!$A$4,IF('Koreksi (p)'!BQ13='Isian Keg Perb &amp; Peng'!BD$5,'Isian Keg Perb &amp; Peng'!$A$5,IF('Koreksi (p)'!BQ13='Isian Keg Perb &amp; Peng'!BD$6,'Isian Keg Perb &amp; Peng'!$A$6,IF('Koreksi (p)'!BQ13='Isian Keg Perb &amp; Peng'!BD$7,'Isian Keg Perb &amp; Peng'!$A$7,IF('Koreksi (p)'!BQ13='Isian Keg Perb &amp; Peng'!BD$8,'Isian Keg Perb &amp; Peng'!$A$8,IF('Koreksi (p)'!BQ13='Isian Keg Perb &amp; Peng'!BD$9,'Isian Keg Perb &amp; Peng'!$A$9,IF('Koreksi (p)'!BQ13='Isian Keg Perb &amp; Peng'!BD$10,'Isian Keg Perb &amp; Peng'!$A$10,IF('Koreksi (p)'!BQ13='Isian Keg Perb &amp; Peng'!BD$11,'Isian Keg Perb &amp; Peng'!$A$11,IF('Koreksi (p)'!BQ13='Isian Keg Perb &amp; Peng'!BD$12,'Isian Keg Perb &amp; Peng'!$A$12,IF('Koreksi (p)'!BQ13='Isian Keg Perb &amp; Peng'!BD$13,'Isian Keg Perb &amp; Peng'!$A$13," "))))))))))</f>
        <v xml:space="preserve"> </v>
      </c>
      <c r="U12" s="150" t="str">
        <f>IF('Koreksi (p)'!BR13='Isian Keg Perb &amp; Peng'!BE$4,'Isian Keg Perb &amp; Peng'!$A$4,IF('Koreksi (p)'!BR13='Isian Keg Perb &amp; Peng'!BE$5,'Isian Keg Perb &amp; Peng'!$A$5,IF('Koreksi (p)'!BR13='Isian Keg Perb &amp; Peng'!BE$6,'Isian Keg Perb &amp; Peng'!$A$6,IF('Koreksi (p)'!BR13='Isian Keg Perb &amp; Peng'!BE$7,'Isian Keg Perb &amp; Peng'!$A$7,IF('Koreksi (p)'!BR13='Isian Keg Perb &amp; Peng'!BE$8,'Isian Keg Perb &amp; Peng'!$A$8,IF('Koreksi (p)'!BR13='Isian Keg Perb &amp; Peng'!BE$9,'Isian Keg Perb &amp; Peng'!$A$9,IF('Koreksi (p)'!BR13='Isian Keg Perb &amp; Peng'!BE$10,'Isian Keg Perb &amp; Peng'!$A$10,IF('Koreksi (p)'!BR13='Isian Keg Perb &amp; Peng'!BE$11,'Isian Keg Perb &amp; Peng'!$A$11,IF('Koreksi (p)'!BR13='Isian Keg Perb &amp; Peng'!BE$12,'Isian Keg Perb &amp; Peng'!$A$12,IF('Koreksi (p)'!BR13='Isian Keg Perb &amp; Peng'!BE$13,'Isian Keg Perb &amp; Peng'!$A$13," "))))))))))</f>
        <v xml:space="preserve"> </v>
      </c>
      <c r="V12" s="150" t="str">
        <f>IF('Koreksi (p)'!BS13='Isian Keg Perb &amp; Peng'!BF$4,'Isian Keg Perb &amp; Peng'!$A$4,IF('Koreksi (p)'!BS13='Isian Keg Perb &amp; Peng'!BF$5,'Isian Keg Perb &amp; Peng'!$A$5,IF('Koreksi (p)'!BS13='Isian Keg Perb &amp; Peng'!BF$6,'Isian Keg Perb &amp; Peng'!$A$6,IF('Koreksi (p)'!BS13='Isian Keg Perb &amp; Peng'!BF$7,'Isian Keg Perb &amp; Peng'!$A$7,IF('Koreksi (p)'!BS13='Isian Keg Perb &amp; Peng'!BF$8,'Isian Keg Perb &amp; Peng'!$A$8,IF('Koreksi (p)'!BS13='Isian Keg Perb &amp; Peng'!BF$9,'Isian Keg Perb &amp; Peng'!$A$9,IF('Koreksi (p)'!BS13='Isian Keg Perb &amp; Peng'!BF$10,'Isian Keg Perb &amp; Peng'!$A$10,IF('Koreksi (p)'!BS13='Isian Keg Perb &amp; Peng'!BF$11,'Isian Keg Perb &amp; Peng'!$A$11,IF('Koreksi (p)'!BS13='Isian Keg Perb &amp; Peng'!BF$12,'Isian Keg Perb &amp; Peng'!$A$12,IF('Koreksi (p)'!BS13='Isian Keg Perb &amp; Peng'!BF$13,'Isian Keg Perb &amp; Peng'!$A$13," "))))))))))</f>
        <v xml:space="preserve"> </v>
      </c>
      <c r="W12" s="150" t="str">
        <f>IF('Koreksi (p)'!BT13='Isian Keg Perb &amp; Peng'!BG$4,'Isian Keg Perb &amp; Peng'!$A$4,IF('Koreksi (p)'!BT13='Isian Keg Perb &amp; Peng'!BG$5,'Isian Keg Perb &amp; Peng'!$A$5,IF('Koreksi (p)'!BT13='Isian Keg Perb &amp; Peng'!BG$6,'Isian Keg Perb &amp; Peng'!$A$6,IF('Koreksi (p)'!BT13='Isian Keg Perb &amp; Peng'!BG$7,'Isian Keg Perb &amp; Peng'!$A$7,IF('Koreksi (p)'!BT13='Isian Keg Perb &amp; Peng'!BG$8,'Isian Keg Perb &amp; Peng'!$A$8,IF('Koreksi (p)'!BT13='Isian Keg Perb &amp; Peng'!BG$9,'Isian Keg Perb &amp; Peng'!$A$9,IF('Koreksi (p)'!BT13='Isian Keg Perb &amp; Peng'!BG$10,'Isian Keg Perb &amp; Peng'!$A$10,IF('Koreksi (p)'!BT13='Isian Keg Perb &amp; Peng'!BG$11,'Isian Keg Perb &amp; Peng'!$A$11,IF('Koreksi (p)'!BT13='Isian Keg Perb &amp; Peng'!BG$12,'Isian Keg Perb &amp; Peng'!$A$12,IF('Koreksi (p)'!BT13='Isian Keg Perb &amp; Peng'!BG$13,'Isian Keg Perb &amp; Peng'!$A$13," "))))))))))</f>
        <v xml:space="preserve"> </v>
      </c>
      <c r="X12" s="150" t="str">
        <f>IF('Koreksi (p)'!BU13='Isian Keg Perb &amp; Peng'!BH$4,'Isian Keg Perb &amp; Peng'!$A$4,IF('Koreksi (p)'!BU13='Isian Keg Perb &amp; Peng'!BH$5,'Isian Keg Perb &amp; Peng'!$A$5,IF('Koreksi (p)'!BU13='Isian Keg Perb &amp; Peng'!BH$6,'Isian Keg Perb &amp; Peng'!$A$6,IF('Koreksi (p)'!BU13='Isian Keg Perb &amp; Peng'!BH$7,'Isian Keg Perb &amp; Peng'!$A$7,IF('Koreksi (p)'!BU13='Isian Keg Perb &amp; Peng'!BH$8,'Isian Keg Perb &amp; Peng'!$A$8,IF('Koreksi (p)'!BU13='Isian Keg Perb &amp; Peng'!BH$9,'Isian Keg Perb &amp; Peng'!$A$9,IF('Koreksi (p)'!BU13='Isian Keg Perb &amp; Peng'!BH$10,'Isian Keg Perb &amp; Peng'!$A$10,IF('Koreksi (p)'!BU13='Isian Keg Perb &amp; Peng'!BH$11,'Isian Keg Perb &amp; Peng'!$A$11,IF('Koreksi (p)'!BU13='Isian Keg Perb &amp; Peng'!BH$12,'Isian Keg Perb &amp; Peng'!$A$12,IF('Koreksi (p)'!BU13='Isian Keg Perb &amp; Peng'!BH$13,'Isian Keg Perb &amp; Peng'!$A$13," "))))))))))</f>
        <v xml:space="preserve"> </v>
      </c>
      <c r="Y12" s="150" t="str">
        <f>IF('Koreksi (p)'!BV13='Isian Keg Perb &amp; Peng'!BI$4,'Isian Keg Perb &amp; Peng'!$A$4,IF('Koreksi (p)'!BV13='Isian Keg Perb &amp; Peng'!BI$5,'Isian Keg Perb &amp; Peng'!$A$5,IF('Koreksi (p)'!BV13='Isian Keg Perb &amp; Peng'!BI$6,'Isian Keg Perb &amp; Peng'!$A$6,IF('Koreksi (p)'!BV13='Isian Keg Perb &amp; Peng'!BI$7,'Isian Keg Perb &amp; Peng'!$A$7,IF('Koreksi (p)'!BV13='Isian Keg Perb &amp; Peng'!BI$8,'Isian Keg Perb &amp; Peng'!$A$8,IF('Koreksi (p)'!BV13='Isian Keg Perb &amp; Peng'!BI$9,'Isian Keg Perb &amp; Peng'!$A$9,IF('Koreksi (p)'!BV13='Isian Keg Perb &amp; Peng'!BI$10,'Isian Keg Perb &amp; Peng'!$A$10,IF('Koreksi (p)'!BV13='Isian Keg Perb &amp; Peng'!BI$11,'Isian Keg Perb &amp; Peng'!$A$11,IF('Koreksi (p)'!BV13='Isian Keg Perb &amp; Peng'!BI$12,'Isian Keg Perb &amp; Peng'!$A$12,IF('Koreksi (p)'!BV13='Isian Keg Perb &amp; Peng'!BI$13,'Isian Keg Perb &amp; Peng'!$A$13," "))))))))))</f>
        <v xml:space="preserve"> </v>
      </c>
      <c r="Z12" s="150" t="str">
        <f>IF('Koreksi (p)'!BW13='Isian Keg Perb &amp; Peng'!BJ$4,'Isian Keg Perb &amp; Peng'!$A$4,IF('Koreksi (p)'!BW13='Isian Keg Perb &amp; Peng'!BJ$5,'Isian Keg Perb &amp; Peng'!$A$5,IF('Koreksi (p)'!BW13='Isian Keg Perb &amp; Peng'!BJ$6,'Isian Keg Perb &amp; Peng'!$A$6,IF('Koreksi (p)'!BW13='Isian Keg Perb &amp; Peng'!BJ$7,'Isian Keg Perb &amp; Peng'!$A$7,IF('Koreksi (p)'!BW13='Isian Keg Perb &amp; Peng'!BJ$8,'Isian Keg Perb &amp; Peng'!$A$8,IF('Koreksi (p)'!BW13='Isian Keg Perb &amp; Peng'!BJ$9,'Isian Keg Perb &amp; Peng'!$A$9,IF('Koreksi (p)'!BW13='Isian Keg Perb &amp; Peng'!BJ$10,'Isian Keg Perb &amp; Peng'!$A$10,IF('Koreksi (p)'!BW13='Isian Keg Perb &amp; Peng'!BJ$11,'Isian Keg Perb &amp; Peng'!$A$11,IF('Koreksi (p)'!BW13='Isian Keg Perb &amp; Peng'!BJ$12,'Isian Keg Perb &amp; Peng'!$A$12,IF('Koreksi (p)'!BW13='Isian Keg Perb &amp; Peng'!BJ$13,'Isian Keg Perb &amp; Peng'!$A$13," "))))))))))</f>
        <v xml:space="preserve"> </v>
      </c>
      <c r="AA12" s="150" t="str">
        <f>IF('Koreksi (p)'!BX13='Isian Keg Perb &amp; Peng'!BK$4,'Isian Keg Perb &amp; Peng'!$A$4,IF('Koreksi (p)'!BX13='Isian Keg Perb &amp; Peng'!BK$5,'Isian Keg Perb &amp; Peng'!$A$5,IF('Koreksi (p)'!BX13='Isian Keg Perb &amp; Peng'!BK$6,'Isian Keg Perb &amp; Peng'!$A$6,IF('Koreksi (p)'!BX13='Isian Keg Perb &amp; Peng'!BK$7,'Isian Keg Perb &amp; Peng'!$A$7,IF('Koreksi (p)'!BX13='Isian Keg Perb &amp; Peng'!BK$8,'Isian Keg Perb &amp; Peng'!$A$8,IF('Koreksi (p)'!BX13='Isian Keg Perb &amp; Peng'!BK$9,'Isian Keg Perb &amp; Peng'!$A$9,IF('Koreksi (p)'!BX13='Isian Keg Perb &amp; Peng'!BK$10,'Isian Keg Perb &amp; Peng'!$A$10,IF('Koreksi (p)'!BX13='Isian Keg Perb &amp; Peng'!BK$11,'Isian Keg Perb &amp; Peng'!$A$11,IF('Koreksi (p)'!BX13='Isian Keg Perb &amp; Peng'!BK$12,'Isian Keg Perb &amp; Peng'!$A$12,IF('Koreksi (p)'!BX13='Isian Keg Perb &amp; Peng'!BK$13,'Isian Keg Perb &amp; Peng'!$A$13," "))))))))))</f>
        <v xml:space="preserve"> </v>
      </c>
      <c r="AB12" s="150" t="str">
        <f>IF('Koreksi (p)'!BY13='Isian Keg Perb &amp; Peng'!BL$4,'Isian Keg Perb &amp; Peng'!$A$4,IF('Koreksi (p)'!BY13='Isian Keg Perb &amp; Peng'!BL$5,'Isian Keg Perb &amp; Peng'!$A$5,IF('Koreksi (p)'!BY13='Isian Keg Perb &amp; Peng'!BL$6,'Isian Keg Perb &amp; Peng'!$A$6,IF('Koreksi (p)'!BY13='Isian Keg Perb &amp; Peng'!BL$7,'Isian Keg Perb &amp; Peng'!$A$7,IF('Koreksi (p)'!BY13='Isian Keg Perb &amp; Peng'!BL$8,'Isian Keg Perb &amp; Peng'!$A$8,IF('Koreksi (p)'!BY13='Isian Keg Perb &amp; Peng'!BL$9,'Isian Keg Perb &amp; Peng'!$A$9,IF('Koreksi (p)'!BY13='Isian Keg Perb &amp; Peng'!BL$10,'Isian Keg Perb &amp; Peng'!$A$10,IF('Koreksi (p)'!BY13='Isian Keg Perb &amp; Peng'!BL$11,'Isian Keg Perb &amp; Peng'!$A$11,IF('Koreksi (p)'!BY13='Isian Keg Perb &amp; Peng'!BL$12,'Isian Keg Perb &amp; Peng'!$A$12,IF('Koreksi (p)'!BY13='Isian Keg Perb &amp; Peng'!BL$13,'Isian Keg Perb &amp; Peng'!$A$13," "))))))))))</f>
        <v xml:space="preserve"> </v>
      </c>
      <c r="AC12" s="150" t="str">
        <f>IF('Koreksi (p)'!BZ13='Isian Keg Perb &amp; Peng'!BM$4,'Isian Keg Perb &amp; Peng'!$A$4,IF('Koreksi (p)'!BZ13='Isian Keg Perb &amp; Peng'!BM$5,'Isian Keg Perb &amp; Peng'!$A$5,IF('Koreksi (p)'!BZ13='Isian Keg Perb &amp; Peng'!BM$6,'Isian Keg Perb &amp; Peng'!$A$6,IF('Koreksi (p)'!BZ13='Isian Keg Perb &amp; Peng'!BM$7,'Isian Keg Perb &amp; Peng'!$A$7,IF('Koreksi (p)'!BZ13='Isian Keg Perb &amp; Peng'!BM$8,'Isian Keg Perb &amp; Peng'!$A$8,IF('Koreksi (p)'!BZ13='Isian Keg Perb &amp; Peng'!BM$9,'Isian Keg Perb &amp; Peng'!$A$9,IF('Koreksi (p)'!BZ13='Isian Keg Perb &amp; Peng'!BM$10,'Isian Keg Perb &amp; Peng'!$A$10,IF('Koreksi (p)'!BZ13='Isian Keg Perb &amp; Peng'!BM$11,'Isian Keg Perb &amp; Peng'!$A$11,IF('Koreksi (p)'!BZ13='Isian Keg Perb &amp; Peng'!BM$12,'Isian Keg Perb &amp; Peng'!$A$12,IF('Koreksi (p)'!BZ13='Isian Keg Perb &amp; Peng'!BM$13,'Isian Keg Perb &amp; Peng'!$A$13," "))))))))))</f>
        <v xml:space="preserve"> </v>
      </c>
      <c r="AD12" s="150" t="str">
        <f>IF('Koreksi (p)'!CA13='Isian Keg Perb &amp; Peng'!BN$4,'Isian Keg Perb &amp; Peng'!$A$4,IF('Koreksi (p)'!CA13='Isian Keg Perb &amp; Peng'!BN$5,'Isian Keg Perb &amp; Peng'!$A$5,IF('Koreksi (p)'!CA13='Isian Keg Perb &amp; Peng'!BN$6,'Isian Keg Perb &amp; Peng'!$A$6,IF('Koreksi (p)'!CA13='Isian Keg Perb &amp; Peng'!BN$7,'Isian Keg Perb &amp; Peng'!$A$7,IF('Koreksi (p)'!CA13='Isian Keg Perb &amp; Peng'!BN$8,'Isian Keg Perb &amp; Peng'!$A$8,IF('Koreksi (p)'!CA13='Isian Keg Perb &amp; Peng'!BN$9,'Isian Keg Perb &amp; Peng'!$A$9,IF('Koreksi (p)'!CA13='Isian Keg Perb &amp; Peng'!BN$10,'Isian Keg Perb &amp; Peng'!$A$10,IF('Koreksi (p)'!CA13='Isian Keg Perb &amp; Peng'!BN$11,'Isian Keg Perb &amp; Peng'!$A$11,IF('Koreksi (p)'!CA13='Isian Keg Perb &amp; Peng'!BN$12,'Isian Keg Perb &amp; Peng'!$A$12,IF('Koreksi (p)'!CA13='Isian Keg Perb &amp; Peng'!BN$13,'Isian Keg Perb &amp; Peng'!$A$13," "))))))))))</f>
        <v xml:space="preserve"> </v>
      </c>
      <c r="AE12" s="150" t="str">
        <f>IF('Koreksi (p)'!CB13='Isian Keg Perb &amp; Peng'!BO$4,'Isian Keg Perb &amp; Peng'!$A$4,IF('Koreksi (p)'!CB13='Isian Keg Perb &amp; Peng'!BO$5,'Isian Keg Perb &amp; Peng'!$A$5,IF('Koreksi (p)'!CB13='Isian Keg Perb &amp; Peng'!BO$6,'Isian Keg Perb &amp; Peng'!$A$6,IF('Koreksi (p)'!CB13='Isian Keg Perb &amp; Peng'!BO$7,'Isian Keg Perb &amp; Peng'!$A$7,IF('Koreksi (p)'!CB13='Isian Keg Perb &amp; Peng'!BO$8,'Isian Keg Perb &amp; Peng'!$A$8,IF('Koreksi (p)'!CB13='Isian Keg Perb &amp; Peng'!BO$9,'Isian Keg Perb &amp; Peng'!$A$9,IF('Koreksi (p)'!CB13='Isian Keg Perb &amp; Peng'!BO$10,'Isian Keg Perb &amp; Peng'!$A$10,IF('Koreksi (p)'!CB13='Isian Keg Perb &amp; Peng'!BO$11,'Isian Keg Perb &amp; Peng'!$A$11,IF('Koreksi (p)'!CB13='Isian Keg Perb &amp; Peng'!BO$12,'Isian Keg Perb &amp; Peng'!$A$12,IF('Koreksi (p)'!CB13='Isian Keg Perb &amp; Peng'!BO$13,'Isian Keg Perb &amp; Peng'!$A$13," "))))))))))</f>
        <v xml:space="preserve"> </v>
      </c>
      <c r="AF12" s="150" t="str">
        <f>IF('Koreksi (p)'!CC13='Isian Keg Perb &amp; Peng'!BP$4,'Isian Keg Perb &amp; Peng'!$A$4,IF('Koreksi (p)'!CC13='Isian Keg Perb &amp; Peng'!BP$5,'Isian Keg Perb &amp; Peng'!$A$5,IF('Koreksi (p)'!CC13='Isian Keg Perb &amp; Peng'!BP$6,'Isian Keg Perb &amp; Peng'!$A$6,IF('Koreksi (p)'!CC13='Isian Keg Perb &amp; Peng'!BP$7,'Isian Keg Perb &amp; Peng'!$A$7,IF('Koreksi (p)'!CC13='Isian Keg Perb &amp; Peng'!BP$8,'Isian Keg Perb &amp; Peng'!$A$8,IF('Koreksi (p)'!CC13='Isian Keg Perb &amp; Peng'!BP$9,'Isian Keg Perb &amp; Peng'!$A$9,IF('Koreksi (p)'!CC13='Isian Keg Perb &amp; Peng'!BP$10,'Isian Keg Perb &amp; Peng'!$A$10,IF('Koreksi (p)'!CC13='Isian Keg Perb &amp; Peng'!BP$11,'Isian Keg Perb &amp; Peng'!$A$11,IF('Koreksi (p)'!CC13='Isian Keg Perb &amp; Peng'!BP$12,'Isian Keg Perb &amp; Peng'!$A$12,IF('Koreksi (p)'!CC13='Isian Keg Perb &amp; Peng'!BP$13,'Isian Keg Perb &amp; Peng'!$A$13," "))))))))))</f>
        <v xml:space="preserve"> </v>
      </c>
      <c r="AG12" s="150" t="str">
        <f>IF('Koreksi (p)'!CD13='Isian Keg Perb &amp; Peng'!BQ$4,'Isian Keg Perb &amp; Peng'!$A$4,IF('Koreksi (p)'!CD13='Isian Keg Perb &amp; Peng'!BQ$5,'Isian Keg Perb &amp; Peng'!$A$5,IF('Koreksi (p)'!CD13='Isian Keg Perb &amp; Peng'!BQ$6,'Isian Keg Perb &amp; Peng'!$A$6,IF('Koreksi (p)'!CD13='Isian Keg Perb &amp; Peng'!BQ$7,'Isian Keg Perb &amp; Peng'!$A$7,IF('Koreksi (p)'!CD13='Isian Keg Perb &amp; Peng'!BQ$8,'Isian Keg Perb &amp; Peng'!$A$8,IF('Koreksi (p)'!CD13='Isian Keg Perb &amp; Peng'!BQ$9,'Isian Keg Perb &amp; Peng'!$A$9,IF('Koreksi (p)'!CD13='Isian Keg Perb &amp; Peng'!BQ$10,'Isian Keg Perb &amp; Peng'!$A$10,IF('Koreksi (p)'!CD13='Isian Keg Perb &amp; Peng'!BQ$11,'Isian Keg Perb &amp; Peng'!$A$11,IF('Koreksi (p)'!CD13='Isian Keg Perb &amp; Peng'!BQ$12,'Isian Keg Perb &amp; Peng'!$A$12,IF('Koreksi (p)'!CD13='Isian Keg Perb &amp; Peng'!BQ$13,'Isian Keg Perb &amp; Peng'!$A$13," "))))))))))</f>
        <v xml:space="preserve"> </v>
      </c>
      <c r="AH12" s="150" t="str">
        <f>IF('Koreksi (p)'!CE13='Isian Keg Perb &amp; Peng'!BR$4,'Isian Keg Perb &amp; Peng'!$A$4,IF('Koreksi (p)'!CE13='Isian Keg Perb &amp; Peng'!BR$5,'Isian Keg Perb &amp; Peng'!$A$5,IF('Koreksi (p)'!CE13='Isian Keg Perb &amp; Peng'!BR$6,'Isian Keg Perb &amp; Peng'!$A$6,IF('Koreksi (p)'!CE13='Isian Keg Perb &amp; Peng'!BR$7,'Isian Keg Perb &amp; Peng'!$A$7,IF('Koreksi (p)'!CE13='Isian Keg Perb &amp; Peng'!BR$8,'Isian Keg Perb &amp; Peng'!$A$8,IF('Koreksi (p)'!CE13='Isian Keg Perb &amp; Peng'!BR$9,'Isian Keg Perb &amp; Peng'!$A$9,IF('Koreksi (p)'!CE13='Isian Keg Perb &amp; Peng'!BR$10,'Isian Keg Perb &amp; Peng'!$A$10,IF('Koreksi (p)'!CE13='Isian Keg Perb &amp; Peng'!BR$11,'Isian Keg Perb &amp; Peng'!$A$11,IF('Koreksi (p)'!CE13='Isian Keg Perb &amp; Peng'!BR$12,'Isian Keg Perb &amp; Peng'!$A$12,IF('Koreksi (p)'!CE13='Isian Keg Perb &amp; Peng'!BR$13,'Isian Keg Perb &amp; Peng'!$A$13," "))))))))))</f>
        <v xml:space="preserve"> </v>
      </c>
      <c r="AI12" s="150" t="str">
        <f>IF('Koreksi (p)'!CF13='Isian Keg Perb &amp; Peng'!BS$4,'Isian Keg Perb &amp; Peng'!$A$4,IF('Koreksi (p)'!CF13='Isian Keg Perb &amp; Peng'!BS$5,'Isian Keg Perb &amp; Peng'!$A$5,IF('Koreksi (p)'!CF13='Isian Keg Perb &amp; Peng'!BS$6,'Isian Keg Perb &amp; Peng'!$A$6,IF('Koreksi (p)'!CF13='Isian Keg Perb &amp; Peng'!BS$7,'Isian Keg Perb &amp; Peng'!$A$7,IF('Koreksi (p)'!CF13='Isian Keg Perb &amp; Peng'!BS$8,'Isian Keg Perb &amp; Peng'!$A$8,IF('Koreksi (p)'!CF13='Isian Keg Perb &amp; Peng'!BS$9,'Isian Keg Perb &amp; Peng'!$A$9,IF('Koreksi (p)'!CF13='Isian Keg Perb &amp; Peng'!BS$10,'Isian Keg Perb &amp; Peng'!$A$10,IF('Koreksi (p)'!CF13='Isian Keg Perb &amp; Peng'!BS$11,'Isian Keg Perb &amp; Peng'!$A$11,IF('Koreksi (p)'!CF13='Isian Keg Perb &amp; Peng'!BS$12,'Isian Keg Perb &amp; Peng'!$A$12,IF('Koreksi (p)'!CF13='Isian Keg Perb &amp; Peng'!BS$13,'Isian Keg Perb &amp; Peng'!$A$13," "))))))))))</f>
        <v xml:space="preserve"> </v>
      </c>
      <c r="AJ12" s="150" t="str">
        <f>IF('Koreksi (p)'!CG13='Isian Keg Perb &amp; Peng'!BT$4,'Isian Keg Perb &amp; Peng'!$A$4,IF('Koreksi (p)'!CG13='Isian Keg Perb &amp; Peng'!BT$5,'Isian Keg Perb &amp; Peng'!$A$5,IF('Koreksi (p)'!CG13='Isian Keg Perb &amp; Peng'!BT$6,'Isian Keg Perb &amp; Peng'!$A$6,IF('Koreksi (p)'!CG13='Isian Keg Perb &amp; Peng'!BT$7,'Isian Keg Perb &amp; Peng'!$A$7,IF('Koreksi (p)'!CG13='Isian Keg Perb &amp; Peng'!BT$8,'Isian Keg Perb &amp; Peng'!$A$8,IF('Koreksi (p)'!CG13='Isian Keg Perb &amp; Peng'!BT$9,'Isian Keg Perb &amp; Peng'!$A$9,IF('Koreksi (p)'!CG13='Isian Keg Perb &amp; Peng'!BT$10,'Isian Keg Perb &amp; Peng'!$A$10,IF('Koreksi (p)'!CG13='Isian Keg Perb &amp; Peng'!BT$11,'Isian Keg Perb &amp; Peng'!$A$11,IF('Koreksi (p)'!CG13='Isian Keg Perb &amp; Peng'!BT$12,'Isian Keg Perb &amp; Peng'!$A$12,IF('Koreksi (p)'!CG13='Isian Keg Perb &amp; Peng'!BT$13,'Isian Keg Perb &amp; Peng'!$A$13," "))))))))))</f>
        <v xml:space="preserve"> </v>
      </c>
      <c r="AK12" s="150" t="str">
        <f>IF('Koreksi (p)'!CH13='Isian Keg Perb &amp; Peng'!BU$4,'Isian Keg Perb &amp; Peng'!$A$4,IF('Koreksi (p)'!CH13='Isian Keg Perb &amp; Peng'!BU$5,'Isian Keg Perb &amp; Peng'!$A$5,IF('Koreksi (p)'!CH13='Isian Keg Perb &amp; Peng'!BU$6,'Isian Keg Perb &amp; Peng'!$A$6,IF('Koreksi (p)'!CH13='Isian Keg Perb &amp; Peng'!BU$7,'Isian Keg Perb &amp; Peng'!$A$7,IF('Koreksi (p)'!CH13='Isian Keg Perb &amp; Peng'!BU$8,'Isian Keg Perb &amp; Peng'!$A$8,IF('Koreksi (p)'!CH13='Isian Keg Perb &amp; Peng'!BU$9,'Isian Keg Perb &amp; Peng'!$A$9,IF('Koreksi (p)'!CH13='Isian Keg Perb &amp; Peng'!BU$10,'Isian Keg Perb &amp; Peng'!$A$10,IF('Koreksi (p)'!CH13='Isian Keg Perb &amp; Peng'!BU$11,'Isian Keg Perb &amp; Peng'!$A$11,IF('Koreksi (p)'!CH13='Isian Keg Perb &amp; Peng'!BU$12,'Isian Keg Perb &amp; Peng'!$A$12,IF('Koreksi (p)'!CH13='Isian Keg Perb &amp; Peng'!BU$13,'Isian Keg Perb &amp; Peng'!$A$13," "))))))))))</f>
        <v xml:space="preserve"> </v>
      </c>
      <c r="AL12" s="150" t="str">
        <f>IF('Koreksi (p)'!CI13='Isian Keg Perb &amp; Peng'!BV$4,'Isian Keg Perb &amp; Peng'!$A$4,IF('Koreksi (p)'!CI13='Isian Keg Perb &amp; Peng'!BV$5,'Isian Keg Perb &amp; Peng'!$A$5,IF('Koreksi (p)'!CI13='Isian Keg Perb &amp; Peng'!BV$6,'Isian Keg Perb &amp; Peng'!$A$6,IF('Koreksi (p)'!CI13='Isian Keg Perb &amp; Peng'!BV$7,'Isian Keg Perb &amp; Peng'!$A$7,IF('Koreksi (p)'!CI13='Isian Keg Perb &amp; Peng'!BV$8,'Isian Keg Perb &amp; Peng'!$A$8,IF('Koreksi (p)'!CI13='Isian Keg Perb &amp; Peng'!BV$9,'Isian Keg Perb &amp; Peng'!$A$9,IF('Koreksi (p)'!CI13='Isian Keg Perb &amp; Peng'!BV$10,'Isian Keg Perb &amp; Peng'!$A$10,IF('Koreksi (p)'!CI13='Isian Keg Perb &amp; Peng'!BV$11,'Isian Keg Perb &amp; Peng'!$A$11,IF('Koreksi (p)'!CI13='Isian Keg Perb &amp; Peng'!BV$12,'Isian Keg Perb &amp; Peng'!$A$12,IF('Koreksi (p)'!CI13='Isian Keg Perb &amp; Peng'!BV$13,'Isian Keg Perb &amp; Peng'!$A$13," "))))))))))</f>
        <v xml:space="preserve"> </v>
      </c>
      <c r="AM12" s="150" t="str">
        <f>IF('Koreksi (p)'!CJ13='Isian Keg Perb &amp; Peng'!BW$4,'Isian Keg Perb &amp; Peng'!$A$4,IF('Koreksi (p)'!CJ13='Isian Keg Perb &amp; Peng'!BW$5,'Isian Keg Perb &amp; Peng'!$A$5,IF('Koreksi (p)'!CJ13='Isian Keg Perb &amp; Peng'!BW$6,'Isian Keg Perb &amp; Peng'!$A$6,IF('Koreksi (p)'!CJ13='Isian Keg Perb &amp; Peng'!BW$7,'Isian Keg Perb &amp; Peng'!$A$7,IF('Koreksi (p)'!CJ13='Isian Keg Perb &amp; Peng'!BW$8,'Isian Keg Perb &amp; Peng'!$A$8,IF('Koreksi (p)'!CJ13='Isian Keg Perb &amp; Peng'!BW$9,'Isian Keg Perb &amp; Peng'!$A$9,IF('Koreksi (p)'!CJ13='Isian Keg Perb &amp; Peng'!BW$10,'Isian Keg Perb &amp; Peng'!$A$10,IF('Koreksi (p)'!CJ13='Isian Keg Perb &amp; Peng'!BW$11,'Isian Keg Perb &amp; Peng'!$A$11,IF('Koreksi (p)'!CJ13='Isian Keg Perb &amp; Peng'!BW$12,'Isian Keg Perb &amp; Peng'!$A$12,IF('Koreksi (p)'!CJ13='Isian Keg Perb &amp; Peng'!BW$13,'Isian Keg Perb &amp; Peng'!$A$13," "))))))))))</f>
        <v xml:space="preserve"> </v>
      </c>
      <c r="AN12" s="150" t="str">
        <f>IF('Koreksi (p)'!CK13='Isian Keg Perb &amp; Peng'!BX$4,'Isian Keg Perb &amp; Peng'!$A$4,IF('Koreksi (p)'!CK13='Isian Keg Perb &amp; Peng'!BX$5,'Isian Keg Perb &amp; Peng'!$A$5,IF('Koreksi (p)'!CK13='Isian Keg Perb &amp; Peng'!BX$6,'Isian Keg Perb &amp; Peng'!$A$6,IF('Koreksi (p)'!CK13='Isian Keg Perb &amp; Peng'!BX$7,'Isian Keg Perb &amp; Peng'!$A$7,IF('Koreksi (p)'!CK13='Isian Keg Perb &amp; Peng'!BX$8,'Isian Keg Perb &amp; Peng'!$A$8,IF('Koreksi (p)'!CK13='Isian Keg Perb &amp; Peng'!BX$9,'Isian Keg Perb &amp; Peng'!$A$9,IF('Koreksi (p)'!CK13='Isian Keg Perb &amp; Peng'!BX$10,'Isian Keg Perb &amp; Peng'!$A$10,IF('Koreksi (p)'!CK13='Isian Keg Perb &amp; Peng'!BX$11,'Isian Keg Perb &amp; Peng'!$A$11,IF('Koreksi (p)'!CK13='Isian Keg Perb &amp; Peng'!BX$12,'Isian Keg Perb &amp; Peng'!$A$12,IF('Koreksi (p)'!CK13='Isian Keg Perb &amp; Peng'!BX$13,'Isian Keg Perb &amp; Peng'!$A$13," "))))))))))</f>
        <v xml:space="preserve"> </v>
      </c>
      <c r="AO12" s="150" t="str">
        <f>IF('Koreksi (p)'!CL13='Isian Keg Perb &amp; Peng'!BY$4,'Isian Keg Perb &amp; Peng'!$A$4,IF('Koreksi (p)'!CL13='Isian Keg Perb &amp; Peng'!BY$5,'Isian Keg Perb &amp; Peng'!$A$5,IF('Koreksi (p)'!CL13='Isian Keg Perb &amp; Peng'!BY$6,'Isian Keg Perb &amp; Peng'!$A$6,IF('Koreksi (p)'!CL13='Isian Keg Perb &amp; Peng'!BY$7,'Isian Keg Perb &amp; Peng'!$A$7,IF('Koreksi (p)'!CL13='Isian Keg Perb &amp; Peng'!BY$8,'Isian Keg Perb &amp; Peng'!$A$8,IF('Koreksi (p)'!CL13='Isian Keg Perb &amp; Peng'!BY$9,'Isian Keg Perb &amp; Peng'!$A$9,IF('Koreksi (p)'!CL13='Isian Keg Perb &amp; Peng'!BY$10,'Isian Keg Perb &amp; Peng'!$A$10,IF('Koreksi (p)'!CL13='Isian Keg Perb &amp; Peng'!BY$11,'Isian Keg Perb &amp; Peng'!$A$11,IF('Koreksi (p)'!CL13='Isian Keg Perb &amp; Peng'!BY$12,'Isian Keg Perb &amp; Peng'!$A$12,IF('Koreksi (p)'!CL13='Isian Keg Perb &amp; Peng'!BY$13,'Isian Keg Perb &amp; Peng'!$A$13," "))))))))))</f>
        <v xml:space="preserve"> </v>
      </c>
      <c r="AP12" s="150" t="str">
        <f>IF('Koreksi (p)'!CM13='Isian Keg Perb &amp; Peng'!BZ$4,'Isian Keg Perb &amp; Peng'!$A$4,IF('Koreksi (p)'!CM13='Isian Keg Perb &amp; Peng'!BZ$5,'Isian Keg Perb &amp; Peng'!$A$5,IF('Koreksi (p)'!CM13='Isian Keg Perb &amp; Peng'!BZ$6,'Isian Keg Perb &amp; Peng'!$A$6,IF('Koreksi (p)'!CM13='Isian Keg Perb &amp; Peng'!BZ$7,'Isian Keg Perb &amp; Peng'!$A$7,IF('Koreksi (p)'!CM13='Isian Keg Perb &amp; Peng'!BZ$8,'Isian Keg Perb &amp; Peng'!$A$8,IF('Koreksi (p)'!CM13='Isian Keg Perb &amp; Peng'!BZ$9,'Isian Keg Perb &amp; Peng'!$A$9,IF('Koreksi (p)'!CM13='Isian Keg Perb &amp; Peng'!BZ$10,'Isian Keg Perb &amp; Peng'!$A$10,IF('Koreksi (p)'!CM13='Isian Keg Perb &amp; Peng'!BZ$11,'Isian Keg Perb &amp; Peng'!$A$11,IF('Koreksi (p)'!CM13='Isian Keg Perb &amp; Peng'!BZ$12,'Isian Keg Perb &amp; Peng'!$A$12,IF('Koreksi (p)'!CM13='Isian Keg Perb &amp; Peng'!BZ$13,'Isian Keg Perb &amp; Peng'!$A$13," "))))))))))</f>
        <v xml:space="preserve"> </v>
      </c>
      <c r="AQ12" s="150" t="str">
        <f>IF('Koreksi (p)'!CN13='Isian Keg Perb &amp; Peng'!CA$4,'Isian Keg Perb &amp; Peng'!$A$4,IF('Koreksi (p)'!CN13='Isian Keg Perb &amp; Peng'!CA$5,'Isian Keg Perb &amp; Peng'!$A$5,IF('Koreksi (p)'!CN13='Isian Keg Perb &amp; Peng'!CA$6,'Isian Keg Perb &amp; Peng'!$A$6,IF('Koreksi (p)'!CN13='Isian Keg Perb &amp; Peng'!CA$7,'Isian Keg Perb &amp; Peng'!$A$7,IF('Koreksi (p)'!CN13='Isian Keg Perb &amp; Peng'!CA$8,'Isian Keg Perb &amp; Peng'!$A$8,IF('Koreksi (p)'!CN13='Isian Keg Perb &amp; Peng'!CA$9,'Isian Keg Perb &amp; Peng'!$A$9,IF('Koreksi (p)'!CN13='Isian Keg Perb &amp; Peng'!CA$10,'Isian Keg Perb &amp; Peng'!$A$10,IF('Koreksi (p)'!CN13='Isian Keg Perb &amp; Peng'!CA$11,'Isian Keg Perb &amp; Peng'!$A$11,IF('Koreksi (p)'!CN13='Isian Keg Perb &amp; Peng'!CA$12,'Isian Keg Perb &amp; Peng'!$A$12,IF('Koreksi (p)'!CN13='Isian Keg Perb &amp; Peng'!CA$13,'Isian Keg Perb &amp; Peng'!$A$13," "))))))))))</f>
        <v xml:space="preserve"> </v>
      </c>
      <c r="AR12" s="150" t="str">
        <f>IF('Koreksi (p)'!CO13='Isian Keg Perb &amp; Peng'!CB$4,'Isian Keg Perb &amp; Peng'!$A$4,IF('Koreksi (p)'!CO13='Isian Keg Perb &amp; Peng'!CB$5,'Isian Keg Perb &amp; Peng'!$A$5,IF('Koreksi (p)'!CO13='Isian Keg Perb &amp; Peng'!CB$6,'Isian Keg Perb &amp; Peng'!$A$6,IF('Koreksi (p)'!CO13='Isian Keg Perb &amp; Peng'!CB$7,'Isian Keg Perb &amp; Peng'!$A$7,IF('Koreksi (p)'!CO13='Isian Keg Perb &amp; Peng'!CB$8,'Isian Keg Perb &amp; Peng'!$A$8,IF('Koreksi (p)'!CO13='Isian Keg Perb &amp; Peng'!CB$9,'Isian Keg Perb &amp; Peng'!$A$9,IF('Koreksi (p)'!CO13='Isian Keg Perb &amp; Peng'!CB$10,'Isian Keg Perb &amp; Peng'!$A$10,IF('Koreksi (p)'!CO13='Isian Keg Perb &amp; Peng'!CB$11,'Isian Keg Perb &amp; Peng'!$A$11,IF('Koreksi (p)'!CO13='Isian Keg Perb &amp; Peng'!CB$12,'Isian Keg Perb &amp; Peng'!$A$12,IF('Koreksi (p)'!CO13='Isian Keg Perb &amp; Peng'!CB$13,'Isian Keg Perb &amp; Peng'!$A$13," "))))))))))</f>
        <v xml:space="preserve"> </v>
      </c>
      <c r="AS12" s="150" t="str">
        <f>IF('Koreksi (p)'!CP13='Isian Keg Perb &amp; Peng'!CC$4,'Isian Keg Perb &amp; Peng'!$A$4,IF('Koreksi (p)'!CP13='Isian Keg Perb &amp; Peng'!CC$5,'Isian Keg Perb &amp; Peng'!$A$5,IF('Koreksi (p)'!CP13='Isian Keg Perb &amp; Peng'!CC$6,'Isian Keg Perb &amp; Peng'!$A$6,IF('Koreksi (p)'!CP13='Isian Keg Perb &amp; Peng'!CC$7,'Isian Keg Perb &amp; Peng'!$A$7,IF('Koreksi (p)'!CP13='Isian Keg Perb &amp; Peng'!CC$8,'Isian Keg Perb &amp; Peng'!$A$8,IF('Koreksi (p)'!CP13='Isian Keg Perb &amp; Peng'!CC$9,'Isian Keg Perb &amp; Peng'!$A$9,IF('Koreksi (p)'!CP13='Isian Keg Perb &amp; Peng'!CC$10,'Isian Keg Perb &amp; Peng'!$A$10,IF('Koreksi (p)'!CP13='Isian Keg Perb &amp; Peng'!CC$11,'Isian Keg Perb &amp; Peng'!$A$11,IF('Koreksi (p)'!CP13='Isian Keg Perb &amp; Peng'!CC$12,'Isian Keg Perb &amp; Peng'!$A$12,IF('Koreksi (p)'!CP13='Isian Keg Perb &amp; Peng'!CC$13,'Isian Keg Perb &amp; Peng'!$A$13," "))))))))))</f>
        <v xml:space="preserve"> </v>
      </c>
      <c r="AT12" s="150" t="str">
        <f>CONCATENATE(F12,G12,H12,I12,J12,K12,L12,M12,N12,O12,P12,Q12,R12,S12,T12,U12,V12,W12,X12,Y12,Z12,AA12,AB12,AC12,AD12,AE12,AF12,AG12,AH12,AI12,AJ12,AK12,AL12,AM12,AN12,AO12,AP12,AQ12,AR12,AS12)</f>
        <v xml:space="preserve">   Satuan BesaranSatuan Besaran                                   </v>
      </c>
      <c r="AU12" s="150" t="e">
        <f>SEARCH($AU$11,$AT12,1)</f>
        <v>#VALUE!</v>
      </c>
      <c r="AV12" s="150" t="str">
        <f>IF(TYPE(AU12)&gt;1,"",AU$11&amp;", ")</f>
        <v/>
      </c>
      <c r="AW12" s="150">
        <f>SEARCH($AW$11,$AT12,1)</f>
        <v>4</v>
      </c>
      <c r="AX12" s="150" t="str">
        <f>IF(TYPE(AW12)&gt;1,"",AW$11&amp;", ")</f>
        <v xml:space="preserve">Satuan Besaran, </v>
      </c>
      <c r="AY12" s="150" t="e">
        <f>SEARCH($AY$11,$AT12,1)</f>
        <v>#VALUE!</v>
      </c>
      <c r="AZ12" s="150" t="str">
        <f>IF(TYPE(AY12)&gt;1,"",AY$11&amp;", ")</f>
        <v/>
      </c>
      <c r="BA12" s="150" t="e">
        <f>SEARCH($BA$11,$AT12,1)</f>
        <v>#VALUE!</v>
      </c>
      <c r="BB12" s="150" t="str">
        <f>IF(TYPE(BA12)&gt;1,"",BA$11&amp;", ")</f>
        <v/>
      </c>
      <c r="BC12" s="150" t="e">
        <f>SEARCH($BC$11,$AT12,1)</f>
        <v>#VALUE!</v>
      </c>
      <c r="BD12" s="150" t="str">
        <f>IF(TYPE(BC12)&gt;1,"",BC$11&amp;", ")</f>
        <v/>
      </c>
      <c r="BE12" s="150" t="e">
        <f>SEARCH($BE$11,$AT12,1)</f>
        <v>#VALUE!</v>
      </c>
      <c r="BF12" s="150" t="str">
        <f>IF(TYPE(BE12)&gt;1,"",BE$11&amp;", ")</f>
        <v/>
      </c>
      <c r="BG12" s="150" t="e">
        <f>SEARCH($BG$11,$AT12,1)</f>
        <v>#VALUE!</v>
      </c>
      <c r="BH12" s="150" t="str">
        <f>IF(TYPE(BG12)&gt;1,"",BG$11&amp;", ")</f>
        <v/>
      </c>
      <c r="BI12" s="150" t="e">
        <f>SEARCH($BI$11,$AT12,1)</f>
        <v>#VALUE!</v>
      </c>
      <c r="BJ12" s="150" t="str">
        <f>IF(TYPE(BI12)&gt;1,"",BI$11&amp;", ")</f>
        <v/>
      </c>
      <c r="BK12" s="150" t="e">
        <f>SEARCH($BK$11,$AT12,1)</f>
        <v>#VALUE!</v>
      </c>
      <c r="BL12" s="150" t="str">
        <f>IF(TYPE(BK12)&gt;1,"",BK$11&amp;", ")</f>
        <v/>
      </c>
      <c r="BM12" s="150" t="e">
        <f>SEARCH($BM$11,$AT12,1)</f>
        <v>#VALUE!</v>
      </c>
      <c r="BN12" s="150" t="str">
        <f>IF(TYPE(BM12)&gt;1,"",BM$11&amp;", ")</f>
        <v/>
      </c>
      <c r="BO12" s="26" t="str">
        <f>AV12&amp;AX12&amp;AZ12&amp;BB12&amp;BD12&amp;BF12&amp;BH12&amp;BJ12&amp;BL12&amp;BN12</f>
        <v xml:space="preserve">Satuan Besaran, </v>
      </c>
      <c r="BP12" s="27" t="str">
        <f>IF(E12="X",'Isian Keg Perb &amp; Peng'!$CE$4,"")</f>
        <v/>
      </c>
      <c r="BQ12" s="27" t="str">
        <f>IF(E12="X",'Isian Keg Perb &amp; Peng'!$CF$4,"")</f>
        <v/>
      </c>
    </row>
    <row r="13" spans="1:69" s="30" customFormat="1" ht="59.25" hidden="1" customHeight="1">
      <c r="B13" s="27">
        <f>'Analisis (p)'!A15</f>
        <v>2</v>
      </c>
      <c r="C13" s="25" t="str">
        <f>'Analisis (p)'!B15</f>
        <v>BEJO WAHYU PRIANTO</v>
      </c>
      <c r="D13" s="32"/>
      <c r="E13" s="27" t="str">
        <f>'Analisis (p)'!CJ15</f>
        <v>-</v>
      </c>
      <c r="F13" s="150" t="str">
        <f>IF('Koreksi (p)'!BC14='Isian Keg Perb &amp; Peng'!AP$4,'Isian Keg Perb &amp; Peng'!$A$4,IF('Koreksi (p)'!BC14='Isian Keg Perb &amp; Peng'!AP$5,'Isian Keg Perb &amp; Peng'!$A$5,IF('Koreksi (p)'!BC14='Isian Keg Perb &amp; Peng'!AP$6,'Isian Keg Perb &amp; Peng'!$A$6,IF('Koreksi (p)'!BC14='Isian Keg Perb &amp; Peng'!AP$7,'Isian Keg Perb &amp; Peng'!$A$7,IF('Koreksi (p)'!BC14='Isian Keg Perb &amp; Peng'!AP$8,'Isian Keg Perb &amp; Peng'!$A$8,IF('Koreksi (p)'!BC14='Isian Keg Perb &amp; Peng'!AP$9,'Isian Keg Perb &amp; Peng'!$A$9,IF('Koreksi (p)'!BC14='Isian Keg Perb &amp; Peng'!AP$10,'Isian Keg Perb &amp; Peng'!$A$10,IF('Koreksi (p)'!BC14='Isian Keg Perb &amp; Peng'!AP$11,'Isian Keg Perb &amp; Peng'!$A$11,IF('Koreksi (p)'!BC14='Isian Keg Perb &amp; Peng'!AP$12,'Isian Keg Perb &amp; Peng'!$A$12,IF('Koreksi (p)'!BC14='Isian Keg Perb &amp; Peng'!AP$13,'Isian Keg Perb &amp; Peng'!$A$13," "))))))))))</f>
        <v xml:space="preserve"> </v>
      </c>
      <c r="G13" s="150" t="str">
        <f>IF('Koreksi (p)'!BD14='Isian Keg Perb &amp; Peng'!AQ$4,'Isian Keg Perb &amp; Peng'!$A$4,IF('Koreksi (p)'!BD14='Isian Keg Perb &amp; Peng'!AQ$5,'Isian Keg Perb &amp; Peng'!$A$5,IF('Koreksi (p)'!BD14='Isian Keg Perb &amp; Peng'!AQ$6,'Isian Keg Perb &amp; Peng'!$A$6,IF('Koreksi (p)'!BD14='Isian Keg Perb &amp; Peng'!AQ$7,'Isian Keg Perb &amp; Peng'!$A$7,IF('Koreksi (p)'!BD14='Isian Keg Perb &amp; Peng'!AQ$8,'Isian Keg Perb &amp; Peng'!$A$8,IF('Koreksi (p)'!BD14='Isian Keg Perb &amp; Peng'!AQ$9,'Isian Keg Perb &amp; Peng'!$A$9,IF('Koreksi (p)'!BD14='Isian Keg Perb &amp; Peng'!AQ$10,'Isian Keg Perb &amp; Peng'!$A$10,IF('Koreksi (p)'!BD14='Isian Keg Perb &amp; Peng'!AQ$11,'Isian Keg Perb &amp; Peng'!$A$11,IF('Koreksi (p)'!BD14='Isian Keg Perb &amp; Peng'!AQ$12,'Isian Keg Perb &amp; Peng'!$A$12,IF('Koreksi (p)'!BD14='Isian Keg Perb &amp; Peng'!AQ$13,'Isian Keg Perb &amp; Peng'!$A$13," "))))))))))</f>
        <v>Besaran Pokok/Turunan</v>
      </c>
      <c r="H13" s="150" t="str">
        <f>IF('Koreksi (p)'!BE14='Isian Keg Perb &amp; Peng'!AR$4,'Isian Keg Perb &amp; Peng'!$A$4,IF('Koreksi (p)'!BE14='Isian Keg Perb &amp; Peng'!AR$5,'Isian Keg Perb &amp; Peng'!$A$5,IF('Koreksi (p)'!BE14='Isian Keg Perb &amp; Peng'!AR$6,'Isian Keg Perb &amp; Peng'!$A$6,IF('Koreksi (p)'!BE14='Isian Keg Perb &amp; Peng'!AR$7,'Isian Keg Perb &amp; Peng'!$A$7,IF('Koreksi (p)'!BE14='Isian Keg Perb &amp; Peng'!AR$8,'Isian Keg Perb &amp; Peng'!$A$8,IF('Koreksi (p)'!BE14='Isian Keg Perb &amp; Peng'!AR$9,'Isian Keg Perb &amp; Peng'!$A$9,IF('Koreksi (p)'!BE14='Isian Keg Perb &amp; Peng'!AR$10,'Isian Keg Perb &amp; Peng'!$A$10,IF('Koreksi (p)'!BE14='Isian Keg Perb &amp; Peng'!AR$11,'Isian Keg Perb &amp; Peng'!$A$11,IF('Koreksi (p)'!BE14='Isian Keg Perb &amp; Peng'!AR$12,'Isian Keg Perb &amp; Peng'!$A$12,IF('Koreksi (p)'!BE14='Isian Keg Perb &amp; Peng'!AR$13,'Isian Keg Perb &amp; Peng'!$A$13," "))))))))))</f>
        <v xml:space="preserve"> </v>
      </c>
      <c r="I13" s="150" t="str">
        <f>IF('Koreksi (p)'!BF14='Isian Keg Perb &amp; Peng'!AS$4,'Isian Keg Perb &amp; Peng'!$A$4,IF('Koreksi (p)'!BF14='Isian Keg Perb &amp; Peng'!AS$5,'Isian Keg Perb &amp; Peng'!$A$5,IF('Koreksi (p)'!BF14='Isian Keg Perb &amp; Peng'!AS$6,'Isian Keg Perb &amp; Peng'!$A$6,IF('Koreksi (p)'!BF14='Isian Keg Perb &amp; Peng'!AS$7,'Isian Keg Perb &amp; Peng'!$A$7,IF('Koreksi (p)'!BF14='Isian Keg Perb &amp; Peng'!AS$8,'Isian Keg Perb &amp; Peng'!$A$8,IF('Koreksi (p)'!BF14='Isian Keg Perb &amp; Peng'!AS$9,'Isian Keg Perb &amp; Peng'!$A$9,IF('Koreksi (p)'!BF14='Isian Keg Perb &amp; Peng'!AS$10,'Isian Keg Perb &amp; Peng'!$A$10,IF('Koreksi (p)'!BF14='Isian Keg Perb &amp; Peng'!AS$11,'Isian Keg Perb &amp; Peng'!$A$11,IF('Koreksi (p)'!BF14='Isian Keg Perb &amp; Peng'!AS$12,'Isian Keg Perb &amp; Peng'!$A$12,IF('Koreksi (p)'!BF14='Isian Keg Perb &amp; Peng'!AS$13,'Isian Keg Perb &amp; Peng'!$A$13," "))))))))))</f>
        <v>Satuan Besaran</v>
      </c>
      <c r="J13" s="150" t="str">
        <f>IF('Koreksi (p)'!BG14='Isian Keg Perb &amp; Peng'!AT$4,'Isian Keg Perb &amp; Peng'!$A$4,IF('Koreksi (p)'!BG14='Isian Keg Perb &amp; Peng'!AT$5,'Isian Keg Perb &amp; Peng'!$A$5,IF('Koreksi (p)'!BG14='Isian Keg Perb &amp; Peng'!AT$6,'Isian Keg Perb &amp; Peng'!$A$6,IF('Koreksi (p)'!BG14='Isian Keg Perb &amp; Peng'!AT$7,'Isian Keg Perb &amp; Peng'!$A$7,IF('Koreksi (p)'!BG14='Isian Keg Perb &amp; Peng'!AT$8,'Isian Keg Perb &amp; Peng'!$A$8,IF('Koreksi (p)'!BG14='Isian Keg Perb &amp; Peng'!AT$9,'Isian Keg Perb &amp; Peng'!$A$9,IF('Koreksi (p)'!BG14='Isian Keg Perb &amp; Peng'!AT$10,'Isian Keg Perb &amp; Peng'!$A$10,IF('Koreksi (p)'!BG14='Isian Keg Perb &amp; Peng'!AT$11,'Isian Keg Perb &amp; Peng'!$A$11,IF('Koreksi (p)'!BG14='Isian Keg Perb &amp; Peng'!AT$12,'Isian Keg Perb &amp; Peng'!$A$12,IF('Koreksi (p)'!BG14='Isian Keg Perb &amp; Peng'!AT$13,'Isian Keg Perb &amp; Peng'!$A$13," "))))))))))</f>
        <v>Satuan Besaran</v>
      </c>
      <c r="K13" s="150" t="str">
        <f>IF('Koreksi (p)'!BH14='Isian Keg Perb &amp; Peng'!AU$4,'Isian Keg Perb &amp; Peng'!$A$4,IF('Koreksi (p)'!BH14='Isian Keg Perb &amp; Peng'!AU$5,'Isian Keg Perb &amp; Peng'!$A$5,IF('Koreksi (p)'!BH14='Isian Keg Perb &amp; Peng'!AU$6,'Isian Keg Perb &amp; Peng'!$A$6,IF('Koreksi (p)'!BH14='Isian Keg Perb &amp; Peng'!AU$7,'Isian Keg Perb &amp; Peng'!$A$7,IF('Koreksi (p)'!BH14='Isian Keg Perb &amp; Peng'!AU$8,'Isian Keg Perb &amp; Peng'!$A$8,IF('Koreksi (p)'!BH14='Isian Keg Perb &amp; Peng'!AU$9,'Isian Keg Perb &amp; Peng'!$A$9,IF('Koreksi (p)'!BH14='Isian Keg Perb &amp; Peng'!AU$10,'Isian Keg Perb &amp; Peng'!$A$10,IF('Koreksi (p)'!BH14='Isian Keg Perb &amp; Peng'!AU$11,'Isian Keg Perb &amp; Peng'!$A$11,IF('Koreksi (p)'!BH14='Isian Keg Perb &amp; Peng'!AU$12,'Isian Keg Perb &amp; Peng'!$A$12,IF('Koreksi (p)'!BH14='Isian Keg Perb &amp; Peng'!AU$13,'Isian Keg Perb &amp; Peng'!$A$13," "))))))))))</f>
        <v xml:space="preserve"> </v>
      </c>
      <c r="L13" s="150" t="str">
        <f>IF('Koreksi (p)'!BI14='Isian Keg Perb &amp; Peng'!AV$4,'Isian Keg Perb &amp; Peng'!$A$4,IF('Koreksi (p)'!BI14='Isian Keg Perb &amp; Peng'!AV$5,'Isian Keg Perb &amp; Peng'!$A$5,IF('Koreksi (p)'!BI14='Isian Keg Perb &amp; Peng'!AV$6,'Isian Keg Perb &amp; Peng'!$A$6,IF('Koreksi (p)'!BI14='Isian Keg Perb &amp; Peng'!AV$7,'Isian Keg Perb &amp; Peng'!$A$7,IF('Koreksi (p)'!BI14='Isian Keg Perb &amp; Peng'!AV$8,'Isian Keg Perb &amp; Peng'!$A$8,IF('Koreksi (p)'!BI14='Isian Keg Perb &amp; Peng'!AV$9,'Isian Keg Perb &amp; Peng'!$A$9,IF('Koreksi (p)'!BI14='Isian Keg Perb &amp; Peng'!AV$10,'Isian Keg Perb &amp; Peng'!$A$10,IF('Koreksi (p)'!BI14='Isian Keg Perb &amp; Peng'!AV$11,'Isian Keg Perb &amp; Peng'!$A$11,IF('Koreksi (p)'!BI14='Isian Keg Perb &amp; Peng'!AV$12,'Isian Keg Perb &amp; Peng'!$A$12,IF('Koreksi (p)'!BI14='Isian Keg Perb &amp; Peng'!AV$13,'Isian Keg Perb &amp; Peng'!$A$13," "))))))))))</f>
        <v xml:space="preserve"> </v>
      </c>
      <c r="M13" s="150" t="str">
        <f>IF('Koreksi (p)'!BJ14='Isian Keg Perb &amp; Peng'!AW$4,'Isian Keg Perb &amp; Peng'!$A$4,IF('Koreksi (p)'!BJ14='Isian Keg Perb &amp; Peng'!AW$5,'Isian Keg Perb &amp; Peng'!$A$5,IF('Koreksi (p)'!BJ14='Isian Keg Perb &amp; Peng'!AW$6,'Isian Keg Perb &amp; Peng'!$A$6,IF('Koreksi (p)'!BJ14='Isian Keg Perb &amp; Peng'!AW$7,'Isian Keg Perb &amp; Peng'!$A$7,IF('Koreksi (p)'!BJ14='Isian Keg Perb &amp; Peng'!AW$8,'Isian Keg Perb &amp; Peng'!$A$8,IF('Koreksi (p)'!BJ14='Isian Keg Perb &amp; Peng'!AW$9,'Isian Keg Perb &amp; Peng'!$A$9,IF('Koreksi (p)'!BJ14='Isian Keg Perb &amp; Peng'!AW$10,'Isian Keg Perb &amp; Peng'!$A$10,IF('Koreksi (p)'!BJ14='Isian Keg Perb &amp; Peng'!AW$11,'Isian Keg Perb &amp; Peng'!$A$11,IF('Koreksi (p)'!BJ14='Isian Keg Perb &amp; Peng'!AW$12,'Isian Keg Perb &amp; Peng'!$A$12,IF('Koreksi (p)'!BJ14='Isian Keg Perb &amp; Peng'!AW$13,'Isian Keg Perb &amp; Peng'!$A$13," "))))))))))</f>
        <v xml:space="preserve"> </v>
      </c>
      <c r="N13" s="150" t="str">
        <f>IF('Koreksi (p)'!BK14='Isian Keg Perb &amp; Peng'!AX$4,'Isian Keg Perb &amp; Peng'!$A$4,IF('Koreksi (p)'!BK14='Isian Keg Perb &amp; Peng'!AX$5,'Isian Keg Perb &amp; Peng'!$A$5,IF('Koreksi (p)'!BK14='Isian Keg Perb &amp; Peng'!AX$6,'Isian Keg Perb &amp; Peng'!$A$6,IF('Koreksi (p)'!BK14='Isian Keg Perb &amp; Peng'!AX$7,'Isian Keg Perb &amp; Peng'!$A$7,IF('Koreksi (p)'!BK14='Isian Keg Perb &amp; Peng'!AX$8,'Isian Keg Perb &amp; Peng'!$A$8,IF('Koreksi (p)'!BK14='Isian Keg Perb &amp; Peng'!AX$9,'Isian Keg Perb &amp; Peng'!$A$9,IF('Koreksi (p)'!BK14='Isian Keg Perb &amp; Peng'!AX$10,'Isian Keg Perb &amp; Peng'!$A$10,IF('Koreksi (p)'!BK14='Isian Keg Perb &amp; Peng'!AX$11,'Isian Keg Perb &amp; Peng'!$A$11,IF('Koreksi (p)'!BK14='Isian Keg Perb &amp; Peng'!AX$12,'Isian Keg Perb &amp; Peng'!$A$12,IF('Koreksi (p)'!BK14='Isian Keg Perb &amp; Peng'!AX$13,'Isian Keg Perb &amp; Peng'!$A$13," "))))))))))</f>
        <v xml:space="preserve"> </v>
      </c>
      <c r="O13" s="150" t="str">
        <f>IF('Koreksi (p)'!BL14='Isian Keg Perb &amp; Peng'!AY$4,'Isian Keg Perb &amp; Peng'!$A$4,IF('Koreksi (p)'!BL14='Isian Keg Perb &amp; Peng'!AY$5,'Isian Keg Perb &amp; Peng'!$A$5,IF('Koreksi (p)'!BL14='Isian Keg Perb &amp; Peng'!AY$6,'Isian Keg Perb &amp; Peng'!$A$6,IF('Koreksi (p)'!BL14='Isian Keg Perb &amp; Peng'!AY$7,'Isian Keg Perb &amp; Peng'!$A$7,IF('Koreksi (p)'!BL14='Isian Keg Perb &amp; Peng'!AY$8,'Isian Keg Perb &amp; Peng'!$A$8,IF('Koreksi (p)'!BL14='Isian Keg Perb &amp; Peng'!AY$9,'Isian Keg Perb &amp; Peng'!$A$9,IF('Koreksi (p)'!BL14='Isian Keg Perb &amp; Peng'!AY$10,'Isian Keg Perb &amp; Peng'!$A$10,IF('Koreksi (p)'!BL14='Isian Keg Perb &amp; Peng'!AY$11,'Isian Keg Perb &amp; Peng'!$A$11,IF('Koreksi (p)'!BL14='Isian Keg Perb &amp; Peng'!AY$12,'Isian Keg Perb &amp; Peng'!$A$12,IF('Koreksi (p)'!BL14='Isian Keg Perb &amp; Peng'!AY$13,'Isian Keg Perb &amp; Peng'!$A$13," "))))))))))</f>
        <v xml:space="preserve"> </v>
      </c>
      <c r="P13" s="150" t="str">
        <f>IF('Koreksi (p)'!BM14='Isian Keg Perb &amp; Peng'!AZ$4,'Isian Keg Perb &amp; Peng'!$A$4,IF('Koreksi (p)'!BM14='Isian Keg Perb &amp; Peng'!AZ$5,'Isian Keg Perb &amp; Peng'!$A$5,IF('Koreksi (p)'!BM14='Isian Keg Perb &amp; Peng'!AZ$6,'Isian Keg Perb &amp; Peng'!$A$6,IF('Koreksi (p)'!BM14='Isian Keg Perb &amp; Peng'!AZ$7,'Isian Keg Perb &amp; Peng'!$A$7,IF('Koreksi (p)'!BM14='Isian Keg Perb &amp; Peng'!AZ$8,'Isian Keg Perb &amp; Peng'!$A$8,IF('Koreksi (p)'!BM14='Isian Keg Perb &amp; Peng'!AZ$9,'Isian Keg Perb &amp; Peng'!$A$9,IF('Koreksi (p)'!BM14='Isian Keg Perb &amp; Peng'!AZ$10,'Isian Keg Perb &amp; Peng'!$A$10,IF('Koreksi (p)'!BM14='Isian Keg Perb &amp; Peng'!AZ$11,'Isian Keg Perb &amp; Peng'!$A$11,IF('Koreksi (p)'!BM14='Isian Keg Perb &amp; Peng'!AZ$12,'Isian Keg Perb &amp; Peng'!$A$12,IF('Koreksi (p)'!BM14='Isian Keg Perb &amp; Peng'!AZ$13,'Isian Keg Perb &amp; Peng'!$A$13," "))))))))))</f>
        <v xml:space="preserve"> </v>
      </c>
      <c r="Q13" s="150" t="str">
        <f>IF('Koreksi (p)'!BN14='Isian Keg Perb &amp; Peng'!BA$4,'Isian Keg Perb &amp; Peng'!$A$4,IF('Koreksi (p)'!BN14='Isian Keg Perb &amp; Peng'!BA$5,'Isian Keg Perb &amp; Peng'!$A$5,IF('Koreksi (p)'!BN14='Isian Keg Perb &amp; Peng'!BA$6,'Isian Keg Perb &amp; Peng'!$A$6,IF('Koreksi (p)'!BN14='Isian Keg Perb &amp; Peng'!BA$7,'Isian Keg Perb &amp; Peng'!$A$7,IF('Koreksi (p)'!BN14='Isian Keg Perb &amp; Peng'!BA$8,'Isian Keg Perb &amp; Peng'!$A$8,IF('Koreksi (p)'!BN14='Isian Keg Perb &amp; Peng'!BA$9,'Isian Keg Perb &amp; Peng'!$A$9,IF('Koreksi (p)'!BN14='Isian Keg Perb &amp; Peng'!BA$10,'Isian Keg Perb &amp; Peng'!$A$10,IF('Koreksi (p)'!BN14='Isian Keg Perb &amp; Peng'!BA$11,'Isian Keg Perb &amp; Peng'!$A$11,IF('Koreksi (p)'!BN14='Isian Keg Perb &amp; Peng'!BA$12,'Isian Keg Perb &amp; Peng'!$A$12,IF('Koreksi (p)'!BN14='Isian Keg Perb &amp; Peng'!BA$13,'Isian Keg Perb &amp; Peng'!$A$13," "))))))))))</f>
        <v xml:space="preserve"> </v>
      </c>
      <c r="R13" s="150" t="str">
        <f>IF('Koreksi (p)'!BO14='Isian Keg Perb &amp; Peng'!BB$4,'Isian Keg Perb &amp; Peng'!$A$4,IF('Koreksi (p)'!BO14='Isian Keg Perb &amp; Peng'!BB$5,'Isian Keg Perb &amp; Peng'!$A$5,IF('Koreksi (p)'!BO14='Isian Keg Perb &amp; Peng'!BB$6,'Isian Keg Perb &amp; Peng'!$A$6,IF('Koreksi (p)'!BO14='Isian Keg Perb &amp; Peng'!BB$7,'Isian Keg Perb &amp; Peng'!$A$7,IF('Koreksi (p)'!BO14='Isian Keg Perb &amp; Peng'!BB$8,'Isian Keg Perb &amp; Peng'!$A$8,IF('Koreksi (p)'!BO14='Isian Keg Perb &amp; Peng'!BB$9,'Isian Keg Perb &amp; Peng'!$A$9,IF('Koreksi (p)'!BO14='Isian Keg Perb &amp; Peng'!BB$10,'Isian Keg Perb &amp; Peng'!$A$10,IF('Koreksi (p)'!BO14='Isian Keg Perb &amp; Peng'!BB$11,'Isian Keg Perb &amp; Peng'!$A$11,IF('Koreksi (p)'!BO14='Isian Keg Perb &amp; Peng'!BB$12,'Isian Keg Perb &amp; Peng'!$A$12,IF('Koreksi (p)'!BO14='Isian Keg Perb &amp; Peng'!BB$13,'Isian Keg Perb &amp; Peng'!$A$13," "))))))))))</f>
        <v xml:space="preserve"> </v>
      </c>
      <c r="S13" s="150" t="str">
        <f>IF('Koreksi (p)'!BP14='Isian Keg Perb &amp; Peng'!BC$4,'Isian Keg Perb &amp; Peng'!$A$4,IF('Koreksi (p)'!BP14='Isian Keg Perb &amp; Peng'!BC$5,'Isian Keg Perb &amp; Peng'!$A$5,IF('Koreksi (p)'!BP14='Isian Keg Perb &amp; Peng'!BC$6,'Isian Keg Perb &amp; Peng'!$A$6,IF('Koreksi (p)'!BP14='Isian Keg Perb &amp; Peng'!BC$7,'Isian Keg Perb &amp; Peng'!$A$7,IF('Koreksi (p)'!BP14='Isian Keg Perb &amp; Peng'!BC$8,'Isian Keg Perb &amp; Peng'!$A$8,IF('Koreksi (p)'!BP14='Isian Keg Perb &amp; Peng'!BC$9,'Isian Keg Perb &amp; Peng'!$A$9,IF('Koreksi (p)'!BP14='Isian Keg Perb &amp; Peng'!BC$10,'Isian Keg Perb &amp; Peng'!$A$10,IF('Koreksi (p)'!BP14='Isian Keg Perb &amp; Peng'!BC$11,'Isian Keg Perb &amp; Peng'!$A$11,IF('Koreksi (p)'!BP14='Isian Keg Perb &amp; Peng'!BC$12,'Isian Keg Perb &amp; Peng'!$A$12,IF('Koreksi (p)'!BP14='Isian Keg Perb &amp; Peng'!BC$13,'Isian Keg Perb &amp; Peng'!$A$13," "))))))))))</f>
        <v xml:space="preserve"> </v>
      </c>
      <c r="T13" s="150" t="str">
        <f>IF('Koreksi (p)'!BQ14='Isian Keg Perb &amp; Peng'!BD$4,'Isian Keg Perb &amp; Peng'!$A$4,IF('Koreksi (p)'!BQ14='Isian Keg Perb &amp; Peng'!BD$5,'Isian Keg Perb &amp; Peng'!$A$5,IF('Koreksi (p)'!BQ14='Isian Keg Perb &amp; Peng'!BD$6,'Isian Keg Perb &amp; Peng'!$A$6,IF('Koreksi (p)'!BQ14='Isian Keg Perb &amp; Peng'!BD$7,'Isian Keg Perb &amp; Peng'!$A$7,IF('Koreksi (p)'!BQ14='Isian Keg Perb &amp; Peng'!BD$8,'Isian Keg Perb &amp; Peng'!$A$8,IF('Koreksi (p)'!BQ14='Isian Keg Perb &amp; Peng'!BD$9,'Isian Keg Perb &amp; Peng'!$A$9,IF('Koreksi (p)'!BQ14='Isian Keg Perb &amp; Peng'!BD$10,'Isian Keg Perb &amp; Peng'!$A$10,IF('Koreksi (p)'!BQ14='Isian Keg Perb &amp; Peng'!BD$11,'Isian Keg Perb &amp; Peng'!$A$11,IF('Koreksi (p)'!BQ14='Isian Keg Perb &amp; Peng'!BD$12,'Isian Keg Perb &amp; Peng'!$A$12,IF('Koreksi (p)'!BQ14='Isian Keg Perb &amp; Peng'!BD$13,'Isian Keg Perb &amp; Peng'!$A$13," "))))))))))</f>
        <v xml:space="preserve"> </v>
      </c>
      <c r="U13" s="150" t="str">
        <f>IF('Koreksi (p)'!BR14='Isian Keg Perb &amp; Peng'!BE$4,'Isian Keg Perb &amp; Peng'!$A$4,IF('Koreksi (p)'!BR14='Isian Keg Perb &amp; Peng'!BE$5,'Isian Keg Perb &amp; Peng'!$A$5,IF('Koreksi (p)'!BR14='Isian Keg Perb &amp; Peng'!BE$6,'Isian Keg Perb &amp; Peng'!$A$6,IF('Koreksi (p)'!BR14='Isian Keg Perb &amp; Peng'!BE$7,'Isian Keg Perb &amp; Peng'!$A$7,IF('Koreksi (p)'!BR14='Isian Keg Perb &amp; Peng'!BE$8,'Isian Keg Perb &amp; Peng'!$A$8,IF('Koreksi (p)'!BR14='Isian Keg Perb &amp; Peng'!BE$9,'Isian Keg Perb &amp; Peng'!$A$9,IF('Koreksi (p)'!BR14='Isian Keg Perb &amp; Peng'!BE$10,'Isian Keg Perb &amp; Peng'!$A$10,IF('Koreksi (p)'!BR14='Isian Keg Perb &amp; Peng'!BE$11,'Isian Keg Perb &amp; Peng'!$A$11,IF('Koreksi (p)'!BR14='Isian Keg Perb &amp; Peng'!BE$12,'Isian Keg Perb &amp; Peng'!$A$12,IF('Koreksi (p)'!BR14='Isian Keg Perb &amp; Peng'!BE$13,'Isian Keg Perb &amp; Peng'!$A$13," "))))))))))</f>
        <v xml:space="preserve"> </v>
      </c>
      <c r="V13" s="150" t="str">
        <f>IF('Koreksi (p)'!BS14='Isian Keg Perb &amp; Peng'!BF$4,'Isian Keg Perb &amp; Peng'!$A$4,IF('Koreksi (p)'!BS14='Isian Keg Perb &amp; Peng'!BF$5,'Isian Keg Perb &amp; Peng'!$A$5,IF('Koreksi (p)'!BS14='Isian Keg Perb &amp; Peng'!BF$6,'Isian Keg Perb &amp; Peng'!$A$6,IF('Koreksi (p)'!BS14='Isian Keg Perb &amp; Peng'!BF$7,'Isian Keg Perb &amp; Peng'!$A$7,IF('Koreksi (p)'!BS14='Isian Keg Perb &amp; Peng'!BF$8,'Isian Keg Perb &amp; Peng'!$A$8,IF('Koreksi (p)'!BS14='Isian Keg Perb &amp; Peng'!BF$9,'Isian Keg Perb &amp; Peng'!$A$9,IF('Koreksi (p)'!BS14='Isian Keg Perb &amp; Peng'!BF$10,'Isian Keg Perb &amp; Peng'!$A$10,IF('Koreksi (p)'!BS14='Isian Keg Perb &amp; Peng'!BF$11,'Isian Keg Perb &amp; Peng'!$A$11,IF('Koreksi (p)'!BS14='Isian Keg Perb &amp; Peng'!BF$12,'Isian Keg Perb &amp; Peng'!$A$12,IF('Koreksi (p)'!BS14='Isian Keg Perb &amp; Peng'!BF$13,'Isian Keg Perb &amp; Peng'!$A$13," "))))))))))</f>
        <v xml:space="preserve"> </v>
      </c>
      <c r="W13" s="150" t="str">
        <f>IF('Koreksi (p)'!BT14='Isian Keg Perb &amp; Peng'!BG$4,'Isian Keg Perb &amp; Peng'!$A$4,IF('Koreksi (p)'!BT14='Isian Keg Perb &amp; Peng'!BG$5,'Isian Keg Perb &amp; Peng'!$A$5,IF('Koreksi (p)'!BT14='Isian Keg Perb &amp; Peng'!BG$6,'Isian Keg Perb &amp; Peng'!$A$6,IF('Koreksi (p)'!BT14='Isian Keg Perb &amp; Peng'!BG$7,'Isian Keg Perb &amp; Peng'!$A$7,IF('Koreksi (p)'!BT14='Isian Keg Perb &amp; Peng'!BG$8,'Isian Keg Perb &amp; Peng'!$A$8,IF('Koreksi (p)'!BT14='Isian Keg Perb &amp; Peng'!BG$9,'Isian Keg Perb &amp; Peng'!$A$9,IF('Koreksi (p)'!BT14='Isian Keg Perb &amp; Peng'!BG$10,'Isian Keg Perb &amp; Peng'!$A$10,IF('Koreksi (p)'!BT14='Isian Keg Perb &amp; Peng'!BG$11,'Isian Keg Perb &amp; Peng'!$A$11,IF('Koreksi (p)'!BT14='Isian Keg Perb &amp; Peng'!BG$12,'Isian Keg Perb &amp; Peng'!$A$12,IF('Koreksi (p)'!BT14='Isian Keg Perb &amp; Peng'!BG$13,'Isian Keg Perb &amp; Peng'!$A$13," "))))))))))</f>
        <v xml:space="preserve"> </v>
      </c>
      <c r="X13" s="150" t="str">
        <f>IF('Koreksi (p)'!BU14='Isian Keg Perb &amp; Peng'!BH$4,'Isian Keg Perb &amp; Peng'!$A$4,IF('Koreksi (p)'!BU14='Isian Keg Perb &amp; Peng'!BH$5,'Isian Keg Perb &amp; Peng'!$A$5,IF('Koreksi (p)'!BU14='Isian Keg Perb &amp; Peng'!BH$6,'Isian Keg Perb &amp; Peng'!$A$6,IF('Koreksi (p)'!BU14='Isian Keg Perb &amp; Peng'!BH$7,'Isian Keg Perb &amp; Peng'!$A$7,IF('Koreksi (p)'!BU14='Isian Keg Perb &amp; Peng'!BH$8,'Isian Keg Perb &amp; Peng'!$A$8,IF('Koreksi (p)'!BU14='Isian Keg Perb &amp; Peng'!BH$9,'Isian Keg Perb &amp; Peng'!$A$9,IF('Koreksi (p)'!BU14='Isian Keg Perb &amp; Peng'!BH$10,'Isian Keg Perb &amp; Peng'!$A$10,IF('Koreksi (p)'!BU14='Isian Keg Perb &amp; Peng'!BH$11,'Isian Keg Perb &amp; Peng'!$A$11,IF('Koreksi (p)'!BU14='Isian Keg Perb &amp; Peng'!BH$12,'Isian Keg Perb &amp; Peng'!$A$12,IF('Koreksi (p)'!BU14='Isian Keg Perb &amp; Peng'!BH$13,'Isian Keg Perb &amp; Peng'!$A$13," "))))))))))</f>
        <v xml:space="preserve"> </v>
      </c>
      <c r="Y13" s="150" t="str">
        <f>IF('Koreksi (p)'!BV14='Isian Keg Perb &amp; Peng'!BI$4,'Isian Keg Perb &amp; Peng'!$A$4,IF('Koreksi (p)'!BV14='Isian Keg Perb &amp; Peng'!BI$5,'Isian Keg Perb &amp; Peng'!$A$5,IF('Koreksi (p)'!BV14='Isian Keg Perb &amp; Peng'!BI$6,'Isian Keg Perb &amp; Peng'!$A$6,IF('Koreksi (p)'!BV14='Isian Keg Perb &amp; Peng'!BI$7,'Isian Keg Perb &amp; Peng'!$A$7,IF('Koreksi (p)'!BV14='Isian Keg Perb &amp; Peng'!BI$8,'Isian Keg Perb &amp; Peng'!$A$8,IF('Koreksi (p)'!BV14='Isian Keg Perb &amp; Peng'!BI$9,'Isian Keg Perb &amp; Peng'!$A$9,IF('Koreksi (p)'!BV14='Isian Keg Perb &amp; Peng'!BI$10,'Isian Keg Perb &amp; Peng'!$A$10,IF('Koreksi (p)'!BV14='Isian Keg Perb &amp; Peng'!BI$11,'Isian Keg Perb &amp; Peng'!$A$11,IF('Koreksi (p)'!BV14='Isian Keg Perb &amp; Peng'!BI$12,'Isian Keg Perb &amp; Peng'!$A$12,IF('Koreksi (p)'!BV14='Isian Keg Perb &amp; Peng'!BI$13,'Isian Keg Perb &amp; Peng'!$A$13," "))))))))))</f>
        <v xml:space="preserve"> </v>
      </c>
      <c r="Z13" s="150" t="str">
        <f>IF('Koreksi (p)'!BW14='Isian Keg Perb &amp; Peng'!BJ$4,'Isian Keg Perb &amp; Peng'!$A$4,IF('Koreksi (p)'!BW14='Isian Keg Perb &amp; Peng'!BJ$5,'Isian Keg Perb &amp; Peng'!$A$5,IF('Koreksi (p)'!BW14='Isian Keg Perb &amp; Peng'!BJ$6,'Isian Keg Perb &amp; Peng'!$A$6,IF('Koreksi (p)'!BW14='Isian Keg Perb &amp; Peng'!BJ$7,'Isian Keg Perb &amp; Peng'!$A$7,IF('Koreksi (p)'!BW14='Isian Keg Perb &amp; Peng'!BJ$8,'Isian Keg Perb &amp; Peng'!$A$8,IF('Koreksi (p)'!BW14='Isian Keg Perb &amp; Peng'!BJ$9,'Isian Keg Perb &amp; Peng'!$A$9,IF('Koreksi (p)'!BW14='Isian Keg Perb &amp; Peng'!BJ$10,'Isian Keg Perb &amp; Peng'!$A$10,IF('Koreksi (p)'!BW14='Isian Keg Perb &amp; Peng'!BJ$11,'Isian Keg Perb &amp; Peng'!$A$11,IF('Koreksi (p)'!BW14='Isian Keg Perb &amp; Peng'!BJ$12,'Isian Keg Perb &amp; Peng'!$A$12,IF('Koreksi (p)'!BW14='Isian Keg Perb &amp; Peng'!BJ$13,'Isian Keg Perb &amp; Peng'!$A$13," "))))))))))</f>
        <v xml:space="preserve"> </v>
      </c>
      <c r="AA13" s="150" t="str">
        <f>IF('Koreksi (p)'!BX14='Isian Keg Perb &amp; Peng'!BK$4,'Isian Keg Perb &amp; Peng'!$A$4,IF('Koreksi (p)'!BX14='Isian Keg Perb &amp; Peng'!BK$5,'Isian Keg Perb &amp; Peng'!$A$5,IF('Koreksi (p)'!BX14='Isian Keg Perb &amp; Peng'!BK$6,'Isian Keg Perb &amp; Peng'!$A$6,IF('Koreksi (p)'!BX14='Isian Keg Perb &amp; Peng'!BK$7,'Isian Keg Perb &amp; Peng'!$A$7,IF('Koreksi (p)'!BX14='Isian Keg Perb &amp; Peng'!BK$8,'Isian Keg Perb &amp; Peng'!$A$8,IF('Koreksi (p)'!BX14='Isian Keg Perb &amp; Peng'!BK$9,'Isian Keg Perb &amp; Peng'!$A$9,IF('Koreksi (p)'!BX14='Isian Keg Perb &amp; Peng'!BK$10,'Isian Keg Perb &amp; Peng'!$A$10,IF('Koreksi (p)'!BX14='Isian Keg Perb &amp; Peng'!BK$11,'Isian Keg Perb &amp; Peng'!$A$11,IF('Koreksi (p)'!BX14='Isian Keg Perb &amp; Peng'!BK$12,'Isian Keg Perb &amp; Peng'!$A$12,IF('Koreksi (p)'!BX14='Isian Keg Perb &amp; Peng'!BK$13,'Isian Keg Perb &amp; Peng'!$A$13," "))))))))))</f>
        <v xml:space="preserve"> </v>
      </c>
      <c r="AB13" s="150" t="str">
        <f>IF('Koreksi (p)'!BY14='Isian Keg Perb &amp; Peng'!BL$4,'Isian Keg Perb &amp; Peng'!$A$4,IF('Koreksi (p)'!BY14='Isian Keg Perb &amp; Peng'!BL$5,'Isian Keg Perb &amp; Peng'!$A$5,IF('Koreksi (p)'!BY14='Isian Keg Perb &amp; Peng'!BL$6,'Isian Keg Perb &amp; Peng'!$A$6,IF('Koreksi (p)'!BY14='Isian Keg Perb &amp; Peng'!BL$7,'Isian Keg Perb &amp; Peng'!$A$7,IF('Koreksi (p)'!BY14='Isian Keg Perb &amp; Peng'!BL$8,'Isian Keg Perb &amp; Peng'!$A$8,IF('Koreksi (p)'!BY14='Isian Keg Perb &amp; Peng'!BL$9,'Isian Keg Perb &amp; Peng'!$A$9,IF('Koreksi (p)'!BY14='Isian Keg Perb &amp; Peng'!BL$10,'Isian Keg Perb &amp; Peng'!$A$10,IF('Koreksi (p)'!BY14='Isian Keg Perb &amp; Peng'!BL$11,'Isian Keg Perb &amp; Peng'!$A$11,IF('Koreksi (p)'!BY14='Isian Keg Perb &amp; Peng'!BL$12,'Isian Keg Perb &amp; Peng'!$A$12,IF('Koreksi (p)'!BY14='Isian Keg Perb &amp; Peng'!BL$13,'Isian Keg Perb &amp; Peng'!$A$13," "))))))))))</f>
        <v xml:space="preserve"> </v>
      </c>
      <c r="AC13" s="150" t="str">
        <f>IF('Koreksi (p)'!BZ14='Isian Keg Perb &amp; Peng'!BM$4,'Isian Keg Perb &amp; Peng'!$A$4,IF('Koreksi (p)'!BZ14='Isian Keg Perb &amp; Peng'!BM$5,'Isian Keg Perb &amp; Peng'!$A$5,IF('Koreksi (p)'!BZ14='Isian Keg Perb &amp; Peng'!BM$6,'Isian Keg Perb &amp; Peng'!$A$6,IF('Koreksi (p)'!BZ14='Isian Keg Perb &amp; Peng'!BM$7,'Isian Keg Perb &amp; Peng'!$A$7,IF('Koreksi (p)'!BZ14='Isian Keg Perb &amp; Peng'!BM$8,'Isian Keg Perb &amp; Peng'!$A$8,IF('Koreksi (p)'!BZ14='Isian Keg Perb &amp; Peng'!BM$9,'Isian Keg Perb &amp; Peng'!$A$9,IF('Koreksi (p)'!BZ14='Isian Keg Perb &amp; Peng'!BM$10,'Isian Keg Perb &amp; Peng'!$A$10,IF('Koreksi (p)'!BZ14='Isian Keg Perb &amp; Peng'!BM$11,'Isian Keg Perb &amp; Peng'!$A$11,IF('Koreksi (p)'!BZ14='Isian Keg Perb &amp; Peng'!BM$12,'Isian Keg Perb &amp; Peng'!$A$12,IF('Koreksi (p)'!BZ14='Isian Keg Perb &amp; Peng'!BM$13,'Isian Keg Perb &amp; Peng'!$A$13," "))))))))))</f>
        <v xml:space="preserve"> </v>
      </c>
      <c r="AD13" s="150" t="str">
        <f>IF('Koreksi (p)'!CA14='Isian Keg Perb &amp; Peng'!BN$4,'Isian Keg Perb &amp; Peng'!$A$4,IF('Koreksi (p)'!CA14='Isian Keg Perb &amp; Peng'!BN$5,'Isian Keg Perb &amp; Peng'!$A$5,IF('Koreksi (p)'!CA14='Isian Keg Perb &amp; Peng'!BN$6,'Isian Keg Perb &amp; Peng'!$A$6,IF('Koreksi (p)'!CA14='Isian Keg Perb &amp; Peng'!BN$7,'Isian Keg Perb &amp; Peng'!$A$7,IF('Koreksi (p)'!CA14='Isian Keg Perb &amp; Peng'!BN$8,'Isian Keg Perb &amp; Peng'!$A$8,IF('Koreksi (p)'!CA14='Isian Keg Perb &amp; Peng'!BN$9,'Isian Keg Perb &amp; Peng'!$A$9,IF('Koreksi (p)'!CA14='Isian Keg Perb &amp; Peng'!BN$10,'Isian Keg Perb &amp; Peng'!$A$10,IF('Koreksi (p)'!CA14='Isian Keg Perb &amp; Peng'!BN$11,'Isian Keg Perb &amp; Peng'!$A$11,IF('Koreksi (p)'!CA14='Isian Keg Perb &amp; Peng'!BN$12,'Isian Keg Perb &amp; Peng'!$A$12,IF('Koreksi (p)'!CA14='Isian Keg Perb &amp; Peng'!BN$13,'Isian Keg Perb &amp; Peng'!$A$13," "))))))))))</f>
        <v xml:space="preserve"> </v>
      </c>
      <c r="AE13" s="150" t="str">
        <f>IF('Koreksi (p)'!CB14='Isian Keg Perb &amp; Peng'!BO$4,'Isian Keg Perb &amp; Peng'!$A$4,IF('Koreksi (p)'!CB14='Isian Keg Perb &amp; Peng'!BO$5,'Isian Keg Perb &amp; Peng'!$A$5,IF('Koreksi (p)'!CB14='Isian Keg Perb &amp; Peng'!BO$6,'Isian Keg Perb &amp; Peng'!$A$6,IF('Koreksi (p)'!CB14='Isian Keg Perb &amp; Peng'!BO$7,'Isian Keg Perb &amp; Peng'!$A$7,IF('Koreksi (p)'!CB14='Isian Keg Perb &amp; Peng'!BO$8,'Isian Keg Perb &amp; Peng'!$A$8,IF('Koreksi (p)'!CB14='Isian Keg Perb &amp; Peng'!BO$9,'Isian Keg Perb &amp; Peng'!$A$9,IF('Koreksi (p)'!CB14='Isian Keg Perb &amp; Peng'!BO$10,'Isian Keg Perb &amp; Peng'!$A$10,IF('Koreksi (p)'!CB14='Isian Keg Perb &amp; Peng'!BO$11,'Isian Keg Perb &amp; Peng'!$A$11,IF('Koreksi (p)'!CB14='Isian Keg Perb &amp; Peng'!BO$12,'Isian Keg Perb &amp; Peng'!$A$12,IF('Koreksi (p)'!CB14='Isian Keg Perb &amp; Peng'!BO$13,'Isian Keg Perb &amp; Peng'!$A$13," "))))))))))</f>
        <v xml:space="preserve"> </v>
      </c>
      <c r="AF13" s="150" t="str">
        <f>IF('Koreksi (p)'!CC14='Isian Keg Perb &amp; Peng'!BP$4,'Isian Keg Perb &amp; Peng'!$A$4,IF('Koreksi (p)'!CC14='Isian Keg Perb &amp; Peng'!BP$5,'Isian Keg Perb &amp; Peng'!$A$5,IF('Koreksi (p)'!CC14='Isian Keg Perb &amp; Peng'!BP$6,'Isian Keg Perb &amp; Peng'!$A$6,IF('Koreksi (p)'!CC14='Isian Keg Perb &amp; Peng'!BP$7,'Isian Keg Perb &amp; Peng'!$A$7,IF('Koreksi (p)'!CC14='Isian Keg Perb &amp; Peng'!BP$8,'Isian Keg Perb &amp; Peng'!$A$8,IF('Koreksi (p)'!CC14='Isian Keg Perb &amp; Peng'!BP$9,'Isian Keg Perb &amp; Peng'!$A$9,IF('Koreksi (p)'!CC14='Isian Keg Perb &amp; Peng'!BP$10,'Isian Keg Perb &amp; Peng'!$A$10,IF('Koreksi (p)'!CC14='Isian Keg Perb &amp; Peng'!BP$11,'Isian Keg Perb &amp; Peng'!$A$11,IF('Koreksi (p)'!CC14='Isian Keg Perb &amp; Peng'!BP$12,'Isian Keg Perb &amp; Peng'!$A$12,IF('Koreksi (p)'!CC14='Isian Keg Perb &amp; Peng'!BP$13,'Isian Keg Perb &amp; Peng'!$A$13," "))))))))))</f>
        <v xml:space="preserve"> </v>
      </c>
      <c r="AG13" s="150" t="str">
        <f>IF('Koreksi (p)'!CD14='Isian Keg Perb &amp; Peng'!BQ$4,'Isian Keg Perb &amp; Peng'!$A$4,IF('Koreksi (p)'!CD14='Isian Keg Perb &amp; Peng'!BQ$5,'Isian Keg Perb &amp; Peng'!$A$5,IF('Koreksi (p)'!CD14='Isian Keg Perb &amp; Peng'!BQ$6,'Isian Keg Perb &amp; Peng'!$A$6,IF('Koreksi (p)'!CD14='Isian Keg Perb &amp; Peng'!BQ$7,'Isian Keg Perb &amp; Peng'!$A$7,IF('Koreksi (p)'!CD14='Isian Keg Perb &amp; Peng'!BQ$8,'Isian Keg Perb &amp; Peng'!$A$8,IF('Koreksi (p)'!CD14='Isian Keg Perb &amp; Peng'!BQ$9,'Isian Keg Perb &amp; Peng'!$A$9,IF('Koreksi (p)'!CD14='Isian Keg Perb &amp; Peng'!BQ$10,'Isian Keg Perb &amp; Peng'!$A$10,IF('Koreksi (p)'!CD14='Isian Keg Perb &amp; Peng'!BQ$11,'Isian Keg Perb &amp; Peng'!$A$11,IF('Koreksi (p)'!CD14='Isian Keg Perb &amp; Peng'!BQ$12,'Isian Keg Perb &amp; Peng'!$A$12,IF('Koreksi (p)'!CD14='Isian Keg Perb &amp; Peng'!BQ$13,'Isian Keg Perb &amp; Peng'!$A$13," "))))))))))</f>
        <v xml:space="preserve"> </v>
      </c>
      <c r="AH13" s="150" t="str">
        <f>IF('Koreksi (p)'!CE14='Isian Keg Perb &amp; Peng'!BR$4,'Isian Keg Perb &amp; Peng'!$A$4,IF('Koreksi (p)'!CE14='Isian Keg Perb &amp; Peng'!BR$5,'Isian Keg Perb &amp; Peng'!$A$5,IF('Koreksi (p)'!CE14='Isian Keg Perb &amp; Peng'!BR$6,'Isian Keg Perb &amp; Peng'!$A$6,IF('Koreksi (p)'!CE14='Isian Keg Perb &amp; Peng'!BR$7,'Isian Keg Perb &amp; Peng'!$A$7,IF('Koreksi (p)'!CE14='Isian Keg Perb &amp; Peng'!BR$8,'Isian Keg Perb &amp; Peng'!$A$8,IF('Koreksi (p)'!CE14='Isian Keg Perb &amp; Peng'!BR$9,'Isian Keg Perb &amp; Peng'!$A$9,IF('Koreksi (p)'!CE14='Isian Keg Perb &amp; Peng'!BR$10,'Isian Keg Perb &amp; Peng'!$A$10,IF('Koreksi (p)'!CE14='Isian Keg Perb &amp; Peng'!BR$11,'Isian Keg Perb &amp; Peng'!$A$11,IF('Koreksi (p)'!CE14='Isian Keg Perb &amp; Peng'!BR$12,'Isian Keg Perb &amp; Peng'!$A$12,IF('Koreksi (p)'!CE14='Isian Keg Perb &amp; Peng'!BR$13,'Isian Keg Perb &amp; Peng'!$A$13," "))))))))))</f>
        <v xml:space="preserve"> </v>
      </c>
      <c r="AI13" s="150" t="str">
        <f>IF('Koreksi (p)'!CF14='Isian Keg Perb &amp; Peng'!BS$4,'Isian Keg Perb &amp; Peng'!$A$4,IF('Koreksi (p)'!CF14='Isian Keg Perb &amp; Peng'!BS$5,'Isian Keg Perb &amp; Peng'!$A$5,IF('Koreksi (p)'!CF14='Isian Keg Perb &amp; Peng'!BS$6,'Isian Keg Perb &amp; Peng'!$A$6,IF('Koreksi (p)'!CF14='Isian Keg Perb &amp; Peng'!BS$7,'Isian Keg Perb &amp; Peng'!$A$7,IF('Koreksi (p)'!CF14='Isian Keg Perb &amp; Peng'!BS$8,'Isian Keg Perb &amp; Peng'!$A$8,IF('Koreksi (p)'!CF14='Isian Keg Perb &amp; Peng'!BS$9,'Isian Keg Perb &amp; Peng'!$A$9,IF('Koreksi (p)'!CF14='Isian Keg Perb &amp; Peng'!BS$10,'Isian Keg Perb &amp; Peng'!$A$10,IF('Koreksi (p)'!CF14='Isian Keg Perb &amp; Peng'!BS$11,'Isian Keg Perb &amp; Peng'!$A$11,IF('Koreksi (p)'!CF14='Isian Keg Perb &amp; Peng'!BS$12,'Isian Keg Perb &amp; Peng'!$A$12,IF('Koreksi (p)'!CF14='Isian Keg Perb &amp; Peng'!BS$13,'Isian Keg Perb &amp; Peng'!$A$13," "))))))))))</f>
        <v xml:space="preserve"> </v>
      </c>
      <c r="AJ13" s="150" t="str">
        <f>IF('Koreksi (p)'!CG14='Isian Keg Perb &amp; Peng'!BT$4,'Isian Keg Perb &amp; Peng'!$A$4,IF('Koreksi (p)'!CG14='Isian Keg Perb &amp; Peng'!BT$5,'Isian Keg Perb &amp; Peng'!$A$5,IF('Koreksi (p)'!CG14='Isian Keg Perb &amp; Peng'!BT$6,'Isian Keg Perb &amp; Peng'!$A$6,IF('Koreksi (p)'!CG14='Isian Keg Perb &amp; Peng'!BT$7,'Isian Keg Perb &amp; Peng'!$A$7,IF('Koreksi (p)'!CG14='Isian Keg Perb &amp; Peng'!BT$8,'Isian Keg Perb &amp; Peng'!$A$8,IF('Koreksi (p)'!CG14='Isian Keg Perb &amp; Peng'!BT$9,'Isian Keg Perb &amp; Peng'!$A$9,IF('Koreksi (p)'!CG14='Isian Keg Perb &amp; Peng'!BT$10,'Isian Keg Perb &amp; Peng'!$A$10,IF('Koreksi (p)'!CG14='Isian Keg Perb &amp; Peng'!BT$11,'Isian Keg Perb &amp; Peng'!$A$11,IF('Koreksi (p)'!CG14='Isian Keg Perb &amp; Peng'!BT$12,'Isian Keg Perb &amp; Peng'!$A$12,IF('Koreksi (p)'!CG14='Isian Keg Perb &amp; Peng'!BT$13,'Isian Keg Perb &amp; Peng'!$A$13," "))))))))))</f>
        <v xml:space="preserve"> </v>
      </c>
      <c r="AK13" s="150" t="str">
        <f>IF('Koreksi (p)'!CH14='Isian Keg Perb &amp; Peng'!BU$4,'Isian Keg Perb &amp; Peng'!$A$4,IF('Koreksi (p)'!CH14='Isian Keg Perb &amp; Peng'!BU$5,'Isian Keg Perb &amp; Peng'!$A$5,IF('Koreksi (p)'!CH14='Isian Keg Perb &amp; Peng'!BU$6,'Isian Keg Perb &amp; Peng'!$A$6,IF('Koreksi (p)'!CH14='Isian Keg Perb &amp; Peng'!BU$7,'Isian Keg Perb &amp; Peng'!$A$7,IF('Koreksi (p)'!CH14='Isian Keg Perb &amp; Peng'!BU$8,'Isian Keg Perb &amp; Peng'!$A$8,IF('Koreksi (p)'!CH14='Isian Keg Perb &amp; Peng'!BU$9,'Isian Keg Perb &amp; Peng'!$A$9,IF('Koreksi (p)'!CH14='Isian Keg Perb &amp; Peng'!BU$10,'Isian Keg Perb &amp; Peng'!$A$10,IF('Koreksi (p)'!CH14='Isian Keg Perb &amp; Peng'!BU$11,'Isian Keg Perb &amp; Peng'!$A$11,IF('Koreksi (p)'!CH14='Isian Keg Perb &amp; Peng'!BU$12,'Isian Keg Perb &amp; Peng'!$A$12,IF('Koreksi (p)'!CH14='Isian Keg Perb &amp; Peng'!BU$13,'Isian Keg Perb &amp; Peng'!$A$13," "))))))))))</f>
        <v xml:space="preserve"> </v>
      </c>
      <c r="AL13" s="150" t="str">
        <f>IF('Koreksi (p)'!CI14='Isian Keg Perb &amp; Peng'!BV$4,'Isian Keg Perb &amp; Peng'!$A$4,IF('Koreksi (p)'!CI14='Isian Keg Perb &amp; Peng'!BV$5,'Isian Keg Perb &amp; Peng'!$A$5,IF('Koreksi (p)'!CI14='Isian Keg Perb &amp; Peng'!BV$6,'Isian Keg Perb &amp; Peng'!$A$6,IF('Koreksi (p)'!CI14='Isian Keg Perb &amp; Peng'!BV$7,'Isian Keg Perb &amp; Peng'!$A$7,IF('Koreksi (p)'!CI14='Isian Keg Perb &amp; Peng'!BV$8,'Isian Keg Perb &amp; Peng'!$A$8,IF('Koreksi (p)'!CI14='Isian Keg Perb &amp; Peng'!BV$9,'Isian Keg Perb &amp; Peng'!$A$9,IF('Koreksi (p)'!CI14='Isian Keg Perb &amp; Peng'!BV$10,'Isian Keg Perb &amp; Peng'!$A$10,IF('Koreksi (p)'!CI14='Isian Keg Perb &amp; Peng'!BV$11,'Isian Keg Perb &amp; Peng'!$A$11,IF('Koreksi (p)'!CI14='Isian Keg Perb &amp; Peng'!BV$12,'Isian Keg Perb &amp; Peng'!$A$12,IF('Koreksi (p)'!CI14='Isian Keg Perb &amp; Peng'!BV$13,'Isian Keg Perb &amp; Peng'!$A$13," "))))))))))</f>
        <v xml:space="preserve"> </v>
      </c>
      <c r="AM13" s="150" t="str">
        <f>IF('Koreksi (p)'!CJ14='Isian Keg Perb &amp; Peng'!BW$4,'Isian Keg Perb &amp; Peng'!$A$4,IF('Koreksi (p)'!CJ14='Isian Keg Perb &amp; Peng'!BW$5,'Isian Keg Perb &amp; Peng'!$A$5,IF('Koreksi (p)'!CJ14='Isian Keg Perb &amp; Peng'!BW$6,'Isian Keg Perb &amp; Peng'!$A$6,IF('Koreksi (p)'!CJ14='Isian Keg Perb &amp; Peng'!BW$7,'Isian Keg Perb &amp; Peng'!$A$7,IF('Koreksi (p)'!CJ14='Isian Keg Perb &amp; Peng'!BW$8,'Isian Keg Perb &amp; Peng'!$A$8,IF('Koreksi (p)'!CJ14='Isian Keg Perb &amp; Peng'!BW$9,'Isian Keg Perb &amp; Peng'!$A$9,IF('Koreksi (p)'!CJ14='Isian Keg Perb &amp; Peng'!BW$10,'Isian Keg Perb &amp; Peng'!$A$10,IF('Koreksi (p)'!CJ14='Isian Keg Perb &amp; Peng'!BW$11,'Isian Keg Perb &amp; Peng'!$A$11,IF('Koreksi (p)'!CJ14='Isian Keg Perb &amp; Peng'!BW$12,'Isian Keg Perb &amp; Peng'!$A$12,IF('Koreksi (p)'!CJ14='Isian Keg Perb &amp; Peng'!BW$13,'Isian Keg Perb &amp; Peng'!$A$13," "))))))))))</f>
        <v xml:space="preserve"> </v>
      </c>
      <c r="AN13" s="150" t="str">
        <f>IF('Koreksi (p)'!CK14='Isian Keg Perb &amp; Peng'!BX$4,'Isian Keg Perb &amp; Peng'!$A$4,IF('Koreksi (p)'!CK14='Isian Keg Perb &amp; Peng'!BX$5,'Isian Keg Perb &amp; Peng'!$A$5,IF('Koreksi (p)'!CK14='Isian Keg Perb &amp; Peng'!BX$6,'Isian Keg Perb &amp; Peng'!$A$6,IF('Koreksi (p)'!CK14='Isian Keg Perb &amp; Peng'!BX$7,'Isian Keg Perb &amp; Peng'!$A$7,IF('Koreksi (p)'!CK14='Isian Keg Perb &amp; Peng'!BX$8,'Isian Keg Perb &amp; Peng'!$A$8,IF('Koreksi (p)'!CK14='Isian Keg Perb &amp; Peng'!BX$9,'Isian Keg Perb &amp; Peng'!$A$9,IF('Koreksi (p)'!CK14='Isian Keg Perb &amp; Peng'!BX$10,'Isian Keg Perb &amp; Peng'!$A$10,IF('Koreksi (p)'!CK14='Isian Keg Perb &amp; Peng'!BX$11,'Isian Keg Perb &amp; Peng'!$A$11,IF('Koreksi (p)'!CK14='Isian Keg Perb &amp; Peng'!BX$12,'Isian Keg Perb &amp; Peng'!$A$12,IF('Koreksi (p)'!CK14='Isian Keg Perb &amp; Peng'!BX$13,'Isian Keg Perb &amp; Peng'!$A$13," "))))))))))</f>
        <v xml:space="preserve"> </v>
      </c>
      <c r="AO13" s="150" t="str">
        <f>IF('Koreksi (p)'!CL14='Isian Keg Perb &amp; Peng'!BY$4,'Isian Keg Perb &amp; Peng'!$A$4,IF('Koreksi (p)'!CL14='Isian Keg Perb &amp; Peng'!BY$5,'Isian Keg Perb &amp; Peng'!$A$5,IF('Koreksi (p)'!CL14='Isian Keg Perb &amp; Peng'!BY$6,'Isian Keg Perb &amp; Peng'!$A$6,IF('Koreksi (p)'!CL14='Isian Keg Perb &amp; Peng'!BY$7,'Isian Keg Perb &amp; Peng'!$A$7,IF('Koreksi (p)'!CL14='Isian Keg Perb &amp; Peng'!BY$8,'Isian Keg Perb &amp; Peng'!$A$8,IF('Koreksi (p)'!CL14='Isian Keg Perb &amp; Peng'!BY$9,'Isian Keg Perb &amp; Peng'!$A$9,IF('Koreksi (p)'!CL14='Isian Keg Perb &amp; Peng'!BY$10,'Isian Keg Perb &amp; Peng'!$A$10,IF('Koreksi (p)'!CL14='Isian Keg Perb &amp; Peng'!BY$11,'Isian Keg Perb &amp; Peng'!$A$11,IF('Koreksi (p)'!CL14='Isian Keg Perb &amp; Peng'!BY$12,'Isian Keg Perb &amp; Peng'!$A$12,IF('Koreksi (p)'!CL14='Isian Keg Perb &amp; Peng'!BY$13,'Isian Keg Perb &amp; Peng'!$A$13," "))))))))))</f>
        <v xml:space="preserve"> </v>
      </c>
      <c r="AP13" s="150" t="str">
        <f>IF('Koreksi (p)'!CM14='Isian Keg Perb &amp; Peng'!BZ$4,'Isian Keg Perb &amp; Peng'!$A$4,IF('Koreksi (p)'!CM14='Isian Keg Perb &amp; Peng'!BZ$5,'Isian Keg Perb &amp; Peng'!$A$5,IF('Koreksi (p)'!CM14='Isian Keg Perb &amp; Peng'!BZ$6,'Isian Keg Perb &amp; Peng'!$A$6,IF('Koreksi (p)'!CM14='Isian Keg Perb &amp; Peng'!BZ$7,'Isian Keg Perb &amp; Peng'!$A$7,IF('Koreksi (p)'!CM14='Isian Keg Perb &amp; Peng'!BZ$8,'Isian Keg Perb &amp; Peng'!$A$8,IF('Koreksi (p)'!CM14='Isian Keg Perb &amp; Peng'!BZ$9,'Isian Keg Perb &amp; Peng'!$A$9,IF('Koreksi (p)'!CM14='Isian Keg Perb &amp; Peng'!BZ$10,'Isian Keg Perb &amp; Peng'!$A$10,IF('Koreksi (p)'!CM14='Isian Keg Perb &amp; Peng'!BZ$11,'Isian Keg Perb &amp; Peng'!$A$11,IF('Koreksi (p)'!CM14='Isian Keg Perb &amp; Peng'!BZ$12,'Isian Keg Perb &amp; Peng'!$A$12,IF('Koreksi (p)'!CM14='Isian Keg Perb &amp; Peng'!BZ$13,'Isian Keg Perb &amp; Peng'!$A$13," "))))))))))</f>
        <v xml:space="preserve"> </v>
      </c>
      <c r="AQ13" s="150" t="str">
        <f>IF('Koreksi (p)'!CN14='Isian Keg Perb &amp; Peng'!CA$4,'Isian Keg Perb &amp; Peng'!$A$4,IF('Koreksi (p)'!CN14='Isian Keg Perb &amp; Peng'!CA$5,'Isian Keg Perb &amp; Peng'!$A$5,IF('Koreksi (p)'!CN14='Isian Keg Perb &amp; Peng'!CA$6,'Isian Keg Perb &amp; Peng'!$A$6,IF('Koreksi (p)'!CN14='Isian Keg Perb &amp; Peng'!CA$7,'Isian Keg Perb &amp; Peng'!$A$7,IF('Koreksi (p)'!CN14='Isian Keg Perb &amp; Peng'!CA$8,'Isian Keg Perb &amp; Peng'!$A$8,IF('Koreksi (p)'!CN14='Isian Keg Perb &amp; Peng'!CA$9,'Isian Keg Perb &amp; Peng'!$A$9,IF('Koreksi (p)'!CN14='Isian Keg Perb &amp; Peng'!CA$10,'Isian Keg Perb &amp; Peng'!$A$10,IF('Koreksi (p)'!CN14='Isian Keg Perb &amp; Peng'!CA$11,'Isian Keg Perb &amp; Peng'!$A$11,IF('Koreksi (p)'!CN14='Isian Keg Perb &amp; Peng'!CA$12,'Isian Keg Perb &amp; Peng'!$A$12,IF('Koreksi (p)'!CN14='Isian Keg Perb &amp; Peng'!CA$13,'Isian Keg Perb &amp; Peng'!$A$13," "))))))))))</f>
        <v xml:space="preserve"> </v>
      </c>
      <c r="AR13" s="150" t="str">
        <f>IF('Koreksi (p)'!CO14='Isian Keg Perb &amp; Peng'!CB$4,'Isian Keg Perb &amp; Peng'!$A$4,IF('Koreksi (p)'!CO14='Isian Keg Perb &amp; Peng'!CB$5,'Isian Keg Perb &amp; Peng'!$A$5,IF('Koreksi (p)'!CO14='Isian Keg Perb &amp; Peng'!CB$6,'Isian Keg Perb &amp; Peng'!$A$6,IF('Koreksi (p)'!CO14='Isian Keg Perb &amp; Peng'!CB$7,'Isian Keg Perb &amp; Peng'!$A$7,IF('Koreksi (p)'!CO14='Isian Keg Perb &amp; Peng'!CB$8,'Isian Keg Perb &amp; Peng'!$A$8,IF('Koreksi (p)'!CO14='Isian Keg Perb &amp; Peng'!CB$9,'Isian Keg Perb &amp; Peng'!$A$9,IF('Koreksi (p)'!CO14='Isian Keg Perb &amp; Peng'!CB$10,'Isian Keg Perb &amp; Peng'!$A$10,IF('Koreksi (p)'!CO14='Isian Keg Perb &amp; Peng'!CB$11,'Isian Keg Perb &amp; Peng'!$A$11,IF('Koreksi (p)'!CO14='Isian Keg Perb &amp; Peng'!CB$12,'Isian Keg Perb &amp; Peng'!$A$12,IF('Koreksi (p)'!CO14='Isian Keg Perb &amp; Peng'!CB$13,'Isian Keg Perb &amp; Peng'!$A$13," "))))))))))</f>
        <v xml:space="preserve"> </v>
      </c>
      <c r="AS13" s="150" t="str">
        <f>IF('Koreksi (p)'!CP14='Isian Keg Perb &amp; Peng'!CC$4,'Isian Keg Perb &amp; Peng'!$A$4,IF('Koreksi (p)'!CP14='Isian Keg Perb &amp; Peng'!CC$5,'Isian Keg Perb &amp; Peng'!$A$5,IF('Koreksi (p)'!CP14='Isian Keg Perb &amp; Peng'!CC$6,'Isian Keg Perb &amp; Peng'!$A$6,IF('Koreksi (p)'!CP14='Isian Keg Perb &amp; Peng'!CC$7,'Isian Keg Perb &amp; Peng'!$A$7,IF('Koreksi (p)'!CP14='Isian Keg Perb &amp; Peng'!CC$8,'Isian Keg Perb &amp; Peng'!$A$8,IF('Koreksi (p)'!CP14='Isian Keg Perb &amp; Peng'!CC$9,'Isian Keg Perb &amp; Peng'!$A$9,IF('Koreksi (p)'!CP14='Isian Keg Perb &amp; Peng'!CC$10,'Isian Keg Perb &amp; Peng'!$A$10,IF('Koreksi (p)'!CP14='Isian Keg Perb &amp; Peng'!CC$11,'Isian Keg Perb &amp; Peng'!$A$11,IF('Koreksi (p)'!CP14='Isian Keg Perb &amp; Peng'!CC$12,'Isian Keg Perb &amp; Peng'!$A$12,IF('Koreksi (p)'!CP14='Isian Keg Perb &amp; Peng'!CC$13,'Isian Keg Perb &amp; Peng'!$A$13," "))))))))))</f>
        <v xml:space="preserve"> </v>
      </c>
      <c r="AT13" s="150" t="str">
        <f t="shared" ref="AT13:AT56" si="0">CONCATENATE(F13,G13,H13,I13,J13,K13,L13,M13,N13,O13,P13,Q13,R13,S13,T13,U13,V13,W13,X13,Y13,Z13,AA13,AB13,AC13,AD13,AE13,AF13,AG13,AH13,AI13,AJ13,AK13,AL13,AM13,AN13,AO13,AP13,AQ13,AR13,AS13)</f>
        <v xml:space="preserve"> Besaran Pokok/Turunan Satuan BesaranSatuan Besaran                                   </v>
      </c>
      <c r="AU13" s="150">
        <f t="shared" ref="AU13:AU56" si="1">SEARCH($AU$11,$AT13,1)</f>
        <v>2</v>
      </c>
      <c r="AV13" s="150" t="str">
        <f t="shared" ref="AV13:AV56" si="2">IF(TYPE(AU13)&gt;1,"",AU$11&amp;", ")</f>
        <v xml:space="preserve">Besaran Pokok/Turunan, </v>
      </c>
      <c r="AW13" s="150">
        <f t="shared" ref="AW13:AW56" si="3">SEARCH($AW$11,$AT13,1)</f>
        <v>24</v>
      </c>
      <c r="AX13" s="150" t="str">
        <f t="shared" ref="AX13:AX56" si="4">IF(TYPE(AW13)&gt;1,"",AW$11&amp;", ")</f>
        <v xml:space="preserve">Satuan Besaran, </v>
      </c>
      <c r="AY13" s="150" t="e">
        <f t="shared" ref="AY13:AY56" si="5">SEARCH($AY$11,$AT13,1)</f>
        <v>#VALUE!</v>
      </c>
      <c r="AZ13" s="150" t="str">
        <f t="shared" ref="AZ13:AZ56" si="6">IF(TYPE(AY13)&gt;1,"",AY$11&amp;", ")</f>
        <v/>
      </c>
      <c r="BA13" s="150" t="e">
        <f t="shared" ref="BA13:BA56" si="7">SEARCH($BA$11,$AT13,1)</f>
        <v>#VALUE!</v>
      </c>
      <c r="BB13" s="150" t="str">
        <f t="shared" ref="BB13:BB56" si="8">IF(TYPE(BA13)&gt;1,"",BA$11&amp;", ")</f>
        <v/>
      </c>
      <c r="BC13" s="150" t="e">
        <f t="shared" ref="BC13:BC56" si="9">SEARCH($BC$11,$AT13,1)</f>
        <v>#VALUE!</v>
      </c>
      <c r="BD13" s="150" t="str">
        <f t="shared" ref="BD13:BD56" si="10">IF(TYPE(BC13)&gt;1,"",BC$11&amp;", ")</f>
        <v/>
      </c>
      <c r="BE13" s="150" t="e">
        <f t="shared" ref="BE13:BE56" si="11">SEARCH($BE$11,$AT13,1)</f>
        <v>#VALUE!</v>
      </c>
      <c r="BF13" s="150" t="str">
        <f t="shared" ref="BF13:BF56" si="12">IF(TYPE(BE13)&gt;1,"",BE$11&amp;", ")</f>
        <v/>
      </c>
      <c r="BG13" s="150" t="e">
        <f t="shared" ref="BG13:BG56" si="13">SEARCH($BG$11,$AT13,1)</f>
        <v>#VALUE!</v>
      </c>
      <c r="BH13" s="150" t="str">
        <f t="shared" ref="BH13:BH56" si="14">IF(TYPE(BG13)&gt;1,"",BG$11&amp;", ")</f>
        <v/>
      </c>
      <c r="BI13" s="150" t="e">
        <f t="shared" ref="BI13:BI56" si="15">SEARCH($BI$11,$AT13,1)</f>
        <v>#VALUE!</v>
      </c>
      <c r="BJ13" s="150" t="str">
        <f t="shared" ref="BJ13:BJ56" si="16">IF(TYPE(BI13)&gt;1,"",BI$11&amp;", ")</f>
        <v/>
      </c>
      <c r="BK13" s="150" t="e">
        <f t="shared" ref="BK13:BK56" si="17">SEARCH($BK$11,$AT13,1)</f>
        <v>#VALUE!</v>
      </c>
      <c r="BL13" s="150" t="str">
        <f t="shared" ref="BL13:BL56" si="18">IF(TYPE(BK13)&gt;1,"",BK$11&amp;", ")</f>
        <v/>
      </c>
      <c r="BM13" s="150" t="e">
        <f t="shared" ref="BM13:BM56" si="19">SEARCH($BM$11,$AT13,1)</f>
        <v>#VALUE!</v>
      </c>
      <c r="BN13" s="150" t="str">
        <f t="shared" ref="BN13:BN56" si="20">IF(TYPE(BM13)&gt;1,"",BM$11&amp;", ")</f>
        <v/>
      </c>
      <c r="BO13" s="26" t="str">
        <f t="shared" ref="BO13:BO56" si="21">AV13&amp;AX13&amp;AZ13&amp;BB13&amp;BD13&amp;BF13&amp;BH13&amp;BJ13&amp;BL13&amp;BN13</f>
        <v xml:space="preserve">Besaran Pokok/Turunan, Satuan Besaran, </v>
      </c>
      <c r="BP13" s="27" t="str">
        <f>IF(E13="X",'Isian Keg Perb &amp; Peng'!$CE$4,"")</f>
        <v/>
      </c>
      <c r="BQ13" s="27" t="str">
        <f>IF(E13="X",'Isian Keg Perb &amp; Peng'!$CF$4,"")</f>
        <v/>
      </c>
    </row>
    <row r="14" spans="1:69" s="30" customFormat="1" ht="59.25" hidden="1" customHeight="1">
      <c r="B14" s="27">
        <f>'Analisis (p)'!A16</f>
        <v>3</v>
      </c>
      <c r="C14" s="25" t="str">
        <f>'Analisis (p)'!B16</f>
        <v>DEFI FITRIANI</v>
      </c>
      <c r="D14" s="32"/>
      <c r="E14" s="27" t="str">
        <f>'Analisis (p)'!CJ16</f>
        <v/>
      </c>
      <c r="F14" s="150" t="str">
        <f>IF('Koreksi (p)'!BC15='Isian Keg Perb &amp; Peng'!AP$4,'Isian Keg Perb &amp; Peng'!$A$4,IF('Koreksi (p)'!BC15='Isian Keg Perb &amp; Peng'!AP$5,'Isian Keg Perb &amp; Peng'!$A$5,IF('Koreksi (p)'!BC15='Isian Keg Perb &amp; Peng'!AP$6,'Isian Keg Perb &amp; Peng'!$A$6,IF('Koreksi (p)'!BC15='Isian Keg Perb &amp; Peng'!AP$7,'Isian Keg Perb &amp; Peng'!$A$7,IF('Koreksi (p)'!BC15='Isian Keg Perb &amp; Peng'!AP$8,'Isian Keg Perb &amp; Peng'!$A$8,IF('Koreksi (p)'!BC15='Isian Keg Perb &amp; Peng'!AP$9,'Isian Keg Perb &amp; Peng'!$A$9,IF('Koreksi (p)'!BC15='Isian Keg Perb &amp; Peng'!AP$10,'Isian Keg Perb &amp; Peng'!$A$10,IF('Koreksi (p)'!BC15='Isian Keg Perb &amp; Peng'!AP$11,'Isian Keg Perb &amp; Peng'!$A$11,IF('Koreksi (p)'!BC15='Isian Keg Perb &amp; Peng'!AP$12,'Isian Keg Perb &amp; Peng'!$A$12,IF('Koreksi (p)'!BC15='Isian Keg Perb &amp; Peng'!AP$13,'Isian Keg Perb &amp; Peng'!$A$13," "))))))))))</f>
        <v xml:space="preserve"> </v>
      </c>
      <c r="G14" s="150" t="str">
        <f>IF('Koreksi (p)'!BD15='Isian Keg Perb &amp; Peng'!AQ$4,'Isian Keg Perb &amp; Peng'!$A$4,IF('Koreksi (p)'!BD15='Isian Keg Perb &amp; Peng'!AQ$5,'Isian Keg Perb &amp; Peng'!$A$5,IF('Koreksi (p)'!BD15='Isian Keg Perb &amp; Peng'!AQ$6,'Isian Keg Perb &amp; Peng'!$A$6,IF('Koreksi (p)'!BD15='Isian Keg Perb &amp; Peng'!AQ$7,'Isian Keg Perb &amp; Peng'!$A$7,IF('Koreksi (p)'!BD15='Isian Keg Perb &amp; Peng'!AQ$8,'Isian Keg Perb &amp; Peng'!$A$8,IF('Koreksi (p)'!BD15='Isian Keg Perb &amp; Peng'!AQ$9,'Isian Keg Perb &amp; Peng'!$A$9,IF('Koreksi (p)'!BD15='Isian Keg Perb &amp; Peng'!AQ$10,'Isian Keg Perb &amp; Peng'!$A$10,IF('Koreksi (p)'!BD15='Isian Keg Perb &amp; Peng'!AQ$11,'Isian Keg Perb &amp; Peng'!$A$11,IF('Koreksi (p)'!BD15='Isian Keg Perb &amp; Peng'!AQ$12,'Isian Keg Perb &amp; Peng'!$A$12,IF('Koreksi (p)'!BD15='Isian Keg Perb &amp; Peng'!AQ$13,'Isian Keg Perb &amp; Peng'!$A$13," "))))))))))</f>
        <v xml:space="preserve"> </v>
      </c>
      <c r="H14" s="150" t="str">
        <f>IF('Koreksi (p)'!BE15='Isian Keg Perb &amp; Peng'!AR$4,'Isian Keg Perb &amp; Peng'!$A$4,IF('Koreksi (p)'!BE15='Isian Keg Perb &amp; Peng'!AR$5,'Isian Keg Perb &amp; Peng'!$A$5,IF('Koreksi (p)'!BE15='Isian Keg Perb &amp; Peng'!AR$6,'Isian Keg Perb &amp; Peng'!$A$6,IF('Koreksi (p)'!BE15='Isian Keg Perb &amp; Peng'!AR$7,'Isian Keg Perb &amp; Peng'!$A$7,IF('Koreksi (p)'!BE15='Isian Keg Perb &amp; Peng'!AR$8,'Isian Keg Perb &amp; Peng'!$A$8,IF('Koreksi (p)'!BE15='Isian Keg Perb &amp; Peng'!AR$9,'Isian Keg Perb &amp; Peng'!$A$9,IF('Koreksi (p)'!BE15='Isian Keg Perb &amp; Peng'!AR$10,'Isian Keg Perb &amp; Peng'!$A$10,IF('Koreksi (p)'!BE15='Isian Keg Perb &amp; Peng'!AR$11,'Isian Keg Perb &amp; Peng'!$A$11,IF('Koreksi (p)'!BE15='Isian Keg Perb &amp; Peng'!AR$12,'Isian Keg Perb &amp; Peng'!$A$12,IF('Koreksi (p)'!BE15='Isian Keg Perb &amp; Peng'!AR$13,'Isian Keg Perb &amp; Peng'!$A$13," "))))))))))</f>
        <v xml:space="preserve"> </v>
      </c>
      <c r="I14" s="150" t="str">
        <f>IF('Koreksi (p)'!BF15='Isian Keg Perb &amp; Peng'!AS$4,'Isian Keg Perb &amp; Peng'!$A$4,IF('Koreksi (p)'!BF15='Isian Keg Perb &amp; Peng'!AS$5,'Isian Keg Perb &amp; Peng'!$A$5,IF('Koreksi (p)'!BF15='Isian Keg Perb &amp; Peng'!AS$6,'Isian Keg Perb &amp; Peng'!$A$6,IF('Koreksi (p)'!BF15='Isian Keg Perb &amp; Peng'!AS$7,'Isian Keg Perb &amp; Peng'!$A$7,IF('Koreksi (p)'!BF15='Isian Keg Perb &amp; Peng'!AS$8,'Isian Keg Perb &amp; Peng'!$A$8,IF('Koreksi (p)'!BF15='Isian Keg Perb &amp; Peng'!AS$9,'Isian Keg Perb &amp; Peng'!$A$9,IF('Koreksi (p)'!BF15='Isian Keg Perb &amp; Peng'!AS$10,'Isian Keg Perb &amp; Peng'!$A$10,IF('Koreksi (p)'!BF15='Isian Keg Perb &amp; Peng'!AS$11,'Isian Keg Perb &amp; Peng'!$A$11,IF('Koreksi (p)'!BF15='Isian Keg Perb &amp; Peng'!AS$12,'Isian Keg Perb &amp; Peng'!$A$12,IF('Koreksi (p)'!BF15='Isian Keg Perb &amp; Peng'!AS$13,'Isian Keg Perb &amp; Peng'!$A$13," "))))))))))</f>
        <v xml:space="preserve"> </v>
      </c>
      <c r="J14" s="150" t="str">
        <f>IF('Koreksi (p)'!BG15='Isian Keg Perb &amp; Peng'!AT$4,'Isian Keg Perb &amp; Peng'!$A$4,IF('Koreksi (p)'!BG15='Isian Keg Perb &amp; Peng'!AT$5,'Isian Keg Perb &amp; Peng'!$A$5,IF('Koreksi (p)'!BG15='Isian Keg Perb &amp; Peng'!AT$6,'Isian Keg Perb &amp; Peng'!$A$6,IF('Koreksi (p)'!BG15='Isian Keg Perb &amp; Peng'!AT$7,'Isian Keg Perb &amp; Peng'!$A$7,IF('Koreksi (p)'!BG15='Isian Keg Perb &amp; Peng'!AT$8,'Isian Keg Perb &amp; Peng'!$A$8,IF('Koreksi (p)'!BG15='Isian Keg Perb &amp; Peng'!AT$9,'Isian Keg Perb &amp; Peng'!$A$9,IF('Koreksi (p)'!BG15='Isian Keg Perb &amp; Peng'!AT$10,'Isian Keg Perb &amp; Peng'!$A$10,IF('Koreksi (p)'!BG15='Isian Keg Perb &amp; Peng'!AT$11,'Isian Keg Perb &amp; Peng'!$A$11,IF('Koreksi (p)'!BG15='Isian Keg Perb &amp; Peng'!AT$12,'Isian Keg Perb &amp; Peng'!$A$12,IF('Koreksi (p)'!BG15='Isian Keg Perb &amp; Peng'!AT$13,'Isian Keg Perb &amp; Peng'!$A$13," "))))))))))</f>
        <v xml:space="preserve"> </v>
      </c>
      <c r="K14" s="150" t="str">
        <f>IF('Koreksi (p)'!BH15='Isian Keg Perb &amp; Peng'!AU$4,'Isian Keg Perb &amp; Peng'!$A$4,IF('Koreksi (p)'!BH15='Isian Keg Perb &amp; Peng'!AU$5,'Isian Keg Perb &amp; Peng'!$A$5,IF('Koreksi (p)'!BH15='Isian Keg Perb &amp; Peng'!AU$6,'Isian Keg Perb &amp; Peng'!$A$6,IF('Koreksi (p)'!BH15='Isian Keg Perb &amp; Peng'!AU$7,'Isian Keg Perb &amp; Peng'!$A$7,IF('Koreksi (p)'!BH15='Isian Keg Perb &amp; Peng'!AU$8,'Isian Keg Perb &amp; Peng'!$A$8,IF('Koreksi (p)'!BH15='Isian Keg Perb &amp; Peng'!AU$9,'Isian Keg Perb &amp; Peng'!$A$9,IF('Koreksi (p)'!BH15='Isian Keg Perb &amp; Peng'!AU$10,'Isian Keg Perb &amp; Peng'!$A$10,IF('Koreksi (p)'!BH15='Isian Keg Perb &amp; Peng'!AU$11,'Isian Keg Perb &amp; Peng'!$A$11,IF('Koreksi (p)'!BH15='Isian Keg Perb &amp; Peng'!AU$12,'Isian Keg Perb &amp; Peng'!$A$12,IF('Koreksi (p)'!BH15='Isian Keg Perb &amp; Peng'!AU$13,'Isian Keg Perb &amp; Peng'!$A$13," "))))))))))</f>
        <v xml:space="preserve"> </v>
      </c>
      <c r="L14" s="150" t="str">
        <f>IF('Koreksi (p)'!BI15='Isian Keg Perb &amp; Peng'!AV$4,'Isian Keg Perb &amp; Peng'!$A$4,IF('Koreksi (p)'!BI15='Isian Keg Perb &amp; Peng'!AV$5,'Isian Keg Perb &amp; Peng'!$A$5,IF('Koreksi (p)'!BI15='Isian Keg Perb &amp; Peng'!AV$6,'Isian Keg Perb &amp; Peng'!$A$6,IF('Koreksi (p)'!BI15='Isian Keg Perb &amp; Peng'!AV$7,'Isian Keg Perb &amp; Peng'!$A$7,IF('Koreksi (p)'!BI15='Isian Keg Perb &amp; Peng'!AV$8,'Isian Keg Perb &amp; Peng'!$A$8,IF('Koreksi (p)'!BI15='Isian Keg Perb &amp; Peng'!AV$9,'Isian Keg Perb &amp; Peng'!$A$9,IF('Koreksi (p)'!BI15='Isian Keg Perb &amp; Peng'!AV$10,'Isian Keg Perb &amp; Peng'!$A$10,IF('Koreksi (p)'!BI15='Isian Keg Perb &amp; Peng'!AV$11,'Isian Keg Perb &amp; Peng'!$A$11,IF('Koreksi (p)'!BI15='Isian Keg Perb &amp; Peng'!AV$12,'Isian Keg Perb &amp; Peng'!$A$12,IF('Koreksi (p)'!BI15='Isian Keg Perb &amp; Peng'!AV$13,'Isian Keg Perb &amp; Peng'!$A$13," "))))))))))</f>
        <v xml:space="preserve"> </v>
      </c>
      <c r="M14" s="150" t="str">
        <f>IF('Koreksi (p)'!BJ15='Isian Keg Perb &amp; Peng'!AW$4,'Isian Keg Perb &amp; Peng'!$A$4,IF('Koreksi (p)'!BJ15='Isian Keg Perb &amp; Peng'!AW$5,'Isian Keg Perb &amp; Peng'!$A$5,IF('Koreksi (p)'!BJ15='Isian Keg Perb &amp; Peng'!AW$6,'Isian Keg Perb &amp; Peng'!$A$6,IF('Koreksi (p)'!BJ15='Isian Keg Perb &amp; Peng'!AW$7,'Isian Keg Perb &amp; Peng'!$A$7,IF('Koreksi (p)'!BJ15='Isian Keg Perb &amp; Peng'!AW$8,'Isian Keg Perb &amp; Peng'!$A$8,IF('Koreksi (p)'!BJ15='Isian Keg Perb &amp; Peng'!AW$9,'Isian Keg Perb &amp; Peng'!$A$9,IF('Koreksi (p)'!BJ15='Isian Keg Perb &amp; Peng'!AW$10,'Isian Keg Perb &amp; Peng'!$A$10,IF('Koreksi (p)'!BJ15='Isian Keg Perb &amp; Peng'!AW$11,'Isian Keg Perb &amp; Peng'!$A$11,IF('Koreksi (p)'!BJ15='Isian Keg Perb &amp; Peng'!AW$12,'Isian Keg Perb &amp; Peng'!$A$12,IF('Koreksi (p)'!BJ15='Isian Keg Perb &amp; Peng'!AW$13,'Isian Keg Perb &amp; Peng'!$A$13," "))))))))))</f>
        <v xml:space="preserve"> </v>
      </c>
      <c r="N14" s="150" t="str">
        <f>IF('Koreksi (p)'!BK15='Isian Keg Perb &amp; Peng'!AX$4,'Isian Keg Perb &amp; Peng'!$A$4,IF('Koreksi (p)'!BK15='Isian Keg Perb &amp; Peng'!AX$5,'Isian Keg Perb &amp; Peng'!$A$5,IF('Koreksi (p)'!BK15='Isian Keg Perb &amp; Peng'!AX$6,'Isian Keg Perb &amp; Peng'!$A$6,IF('Koreksi (p)'!BK15='Isian Keg Perb &amp; Peng'!AX$7,'Isian Keg Perb &amp; Peng'!$A$7,IF('Koreksi (p)'!BK15='Isian Keg Perb &amp; Peng'!AX$8,'Isian Keg Perb &amp; Peng'!$A$8,IF('Koreksi (p)'!BK15='Isian Keg Perb &amp; Peng'!AX$9,'Isian Keg Perb &amp; Peng'!$A$9,IF('Koreksi (p)'!BK15='Isian Keg Perb &amp; Peng'!AX$10,'Isian Keg Perb &amp; Peng'!$A$10,IF('Koreksi (p)'!BK15='Isian Keg Perb &amp; Peng'!AX$11,'Isian Keg Perb &amp; Peng'!$A$11,IF('Koreksi (p)'!BK15='Isian Keg Perb &amp; Peng'!AX$12,'Isian Keg Perb &amp; Peng'!$A$12,IF('Koreksi (p)'!BK15='Isian Keg Perb &amp; Peng'!AX$13,'Isian Keg Perb &amp; Peng'!$A$13," "))))))))))</f>
        <v xml:space="preserve"> </v>
      </c>
      <c r="O14" s="150" t="str">
        <f>IF('Koreksi (p)'!BL15='Isian Keg Perb &amp; Peng'!AY$4,'Isian Keg Perb &amp; Peng'!$A$4,IF('Koreksi (p)'!BL15='Isian Keg Perb &amp; Peng'!AY$5,'Isian Keg Perb &amp; Peng'!$A$5,IF('Koreksi (p)'!BL15='Isian Keg Perb &amp; Peng'!AY$6,'Isian Keg Perb &amp; Peng'!$A$6,IF('Koreksi (p)'!BL15='Isian Keg Perb &amp; Peng'!AY$7,'Isian Keg Perb &amp; Peng'!$A$7,IF('Koreksi (p)'!BL15='Isian Keg Perb &amp; Peng'!AY$8,'Isian Keg Perb &amp; Peng'!$A$8,IF('Koreksi (p)'!BL15='Isian Keg Perb &amp; Peng'!AY$9,'Isian Keg Perb &amp; Peng'!$A$9,IF('Koreksi (p)'!BL15='Isian Keg Perb &amp; Peng'!AY$10,'Isian Keg Perb &amp; Peng'!$A$10,IF('Koreksi (p)'!BL15='Isian Keg Perb &amp; Peng'!AY$11,'Isian Keg Perb &amp; Peng'!$A$11,IF('Koreksi (p)'!BL15='Isian Keg Perb &amp; Peng'!AY$12,'Isian Keg Perb &amp; Peng'!$A$12,IF('Koreksi (p)'!BL15='Isian Keg Perb &amp; Peng'!AY$13,'Isian Keg Perb &amp; Peng'!$A$13," "))))))))))</f>
        <v xml:space="preserve"> </v>
      </c>
      <c r="P14" s="150" t="str">
        <f>IF('Koreksi (p)'!BM15='Isian Keg Perb &amp; Peng'!AZ$4,'Isian Keg Perb &amp; Peng'!$A$4,IF('Koreksi (p)'!BM15='Isian Keg Perb &amp; Peng'!AZ$5,'Isian Keg Perb &amp; Peng'!$A$5,IF('Koreksi (p)'!BM15='Isian Keg Perb &amp; Peng'!AZ$6,'Isian Keg Perb &amp; Peng'!$A$6,IF('Koreksi (p)'!BM15='Isian Keg Perb &amp; Peng'!AZ$7,'Isian Keg Perb &amp; Peng'!$A$7,IF('Koreksi (p)'!BM15='Isian Keg Perb &amp; Peng'!AZ$8,'Isian Keg Perb &amp; Peng'!$A$8,IF('Koreksi (p)'!BM15='Isian Keg Perb &amp; Peng'!AZ$9,'Isian Keg Perb &amp; Peng'!$A$9,IF('Koreksi (p)'!BM15='Isian Keg Perb &amp; Peng'!AZ$10,'Isian Keg Perb &amp; Peng'!$A$10,IF('Koreksi (p)'!BM15='Isian Keg Perb &amp; Peng'!AZ$11,'Isian Keg Perb &amp; Peng'!$A$11,IF('Koreksi (p)'!BM15='Isian Keg Perb &amp; Peng'!AZ$12,'Isian Keg Perb &amp; Peng'!$A$12,IF('Koreksi (p)'!BM15='Isian Keg Perb &amp; Peng'!AZ$13,'Isian Keg Perb &amp; Peng'!$A$13," "))))))))))</f>
        <v xml:space="preserve"> </v>
      </c>
      <c r="Q14" s="150" t="str">
        <f>IF('Koreksi (p)'!BN15='Isian Keg Perb &amp; Peng'!BA$4,'Isian Keg Perb &amp; Peng'!$A$4,IF('Koreksi (p)'!BN15='Isian Keg Perb &amp; Peng'!BA$5,'Isian Keg Perb &amp; Peng'!$A$5,IF('Koreksi (p)'!BN15='Isian Keg Perb &amp; Peng'!BA$6,'Isian Keg Perb &amp; Peng'!$A$6,IF('Koreksi (p)'!BN15='Isian Keg Perb &amp; Peng'!BA$7,'Isian Keg Perb &amp; Peng'!$A$7,IF('Koreksi (p)'!BN15='Isian Keg Perb &amp; Peng'!BA$8,'Isian Keg Perb &amp; Peng'!$A$8,IF('Koreksi (p)'!BN15='Isian Keg Perb &amp; Peng'!BA$9,'Isian Keg Perb &amp; Peng'!$A$9,IF('Koreksi (p)'!BN15='Isian Keg Perb &amp; Peng'!BA$10,'Isian Keg Perb &amp; Peng'!$A$10,IF('Koreksi (p)'!BN15='Isian Keg Perb &amp; Peng'!BA$11,'Isian Keg Perb &amp; Peng'!$A$11,IF('Koreksi (p)'!BN15='Isian Keg Perb &amp; Peng'!BA$12,'Isian Keg Perb &amp; Peng'!$A$12,IF('Koreksi (p)'!BN15='Isian Keg Perb &amp; Peng'!BA$13,'Isian Keg Perb &amp; Peng'!$A$13," "))))))))))</f>
        <v xml:space="preserve"> </v>
      </c>
      <c r="R14" s="150" t="str">
        <f>IF('Koreksi (p)'!BO15='Isian Keg Perb &amp; Peng'!BB$4,'Isian Keg Perb &amp; Peng'!$A$4,IF('Koreksi (p)'!BO15='Isian Keg Perb &amp; Peng'!BB$5,'Isian Keg Perb &amp; Peng'!$A$5,IF('Koreksi (p)'!BO15='Isian Keg Perb &amp; Peng'!BB$6,'Isian Keg Perb &amp; Peng'!$A$6,IF('Koreksi (p)'!BO15='Isian Keg Perb &amp; Peng'!BB$7,'Isian Keg Perb &amp; Peng'!$A$7,IF('Koreksi (p)'!BO15='Isian Keg Perb &amp; Peng'!BB$8,'Isian Keg Perb &amp; Peng'!$A$8,IF('Koreksi (p)'!BO15='Isian Keg Perb &amp; Peng'!BB$9,'Isian Keg Perb &amp; Peng'!$A$9,IF('Koreksi (p)'!BO15='Isian Keg Perb &amp; Peng'!BB$10,'Isian Keg Perb &amp; Peng'!$A$10,IF('Koreksi (p)'!BO15='Isian Keg Perb &amp; Peng'!BB$11,'Isian Keg Perb &amp; Peng'!$A$11,IF('Koreksi (p)'!BO15='Isian Keg Perb &amp; Peng'!BB$12,'Isian Keg Perb &amp; Peng'!$A$12,IF('Koreksi (p)'!BO15='Isian Keg Perb &amp; Peng'!BB$13,'Isian Keg Perb &amp; Peng'!$A$13," "))))))))))</f>
        <v xml:space="preserve"> </v>
      </c>
      <c r="S14" s="150" t="str">
        <f>IF('Koreksi (p)'!BP15='Isian Keg Perb &amp; Peng'!BC$4,'Isian Keg Perb &amp; Peng'!$A$4,IF('Koreksi (p)'!BP15='Isian Keg Perb &amp; Peng'!BC$5,'Isian Keg Perb &amp; Peng'!$A$5,IF('Koreksi (p)'!BP15='Isian Keg Perb &amp; Peng'!BC$6,'Isian Keg Perb &amp; Peng'!$A$6,IF('Koreksi (p)'!BP15='Isian Keg Perb &amp; Peng'!BC$7,'Isian Keg Perb &amp; Peng'!$A$7,IF('Koreksi (p)'!BP15='Isian Keg Perb &amp; Peng'!BC$8,'Isian Keg Perb &amp; Peng'!$A$8,IF('Koreksi (p)'!BP15='Isian Keg Perb &amp; Peng'!BC$9,'Isian Keg Perb &amp; Peng'!$A$9,IF('Koreksi (p)'!BP15='Isian Keg Perb &amp; Peng'!BC$10,'Isian Keg Perb &amp; Peng'!$A$10,IF('Koreksi (p)'!BP15='Isian Keg Perb &amp; Peng'!BC$11,'Isian Keg Perb &amp; Peng'!$A$11,IF('Koreksi (p)'!BP15='Isian Keg Perb &amp; Peng'!BC$12,'Isian Keg Perb &amp; Peng'!$A$12,IF('Koreksi (p)'!BP15='Isian Keg Perb &amp; Peng'!BC$13,'Isian Keg Perb &amp; Peng'!$A$13," "))))))))))</f>
        <v xml:space="preserve"> </v>
      </c>
      <c r="T14" s="150" t="str">
        <f>IF('Koreksi (p)'!BQ15='Isian Keg Perb &amp; Peng'!BD$4,'Isian Keg Perb &amp; Peng'!$A$4,IF('Koreksi (p)'!BQ15='Isian Keg Perb &amp; Peng'!BD$5,'Isian Keg Perb &amp; Peng'!$A$5,IF('Koreksi (p)'!BQ15='Isian Keg Perb &amp; Peng'!BD$6,'Isian Keg Perb &amp; Peng'!$A$6,IF('Koreksi (p)'!BQ15='Isian Keg Perb &amp; Peng'!BD$7,'Isian Keg Perb &amp; Peng'!$A$7,IF('Koreksi (p)'!BQ15='Isian Keg Perb &amp; Peng'!BD$8,'Isian Keg Perb &amp; Peng'!$A$8,IF('Koreksi (p)'!BQ15='Isian Keg Perb &amp; Peng'!BD$9,'Isian Keg Perb &amp; Peng'!$A$9,IF('Koreksi (p)'!BQ15='Isian Keg Perb &amp; Peng'!BD$10,'Isian Keg Perb &amp; Peng'!$A$10,IF('Koreksi (p)'!BQ15='Isian Keg Perb &amp; Peng'!BD$11,'Isian Keg Perb &amp; Peng'!$A$11,IF('Koreksi (p)'!BQ15='Isian Keg Perb &amp; Peng'!BD$12,'Isian Keg Perb &amp; Peng'!$A$12,IF('Koreksi (p)'!BQ15='Isian Keg Perb &amp; Peng'!BD$13,'Isian Keg Perb &amp; Peng'!$A$13," "))))))))))</f>
        <v xml:space="preserve"> </v>
      </c>
      <c r="U14" s="150" t="str">
        <f>IF('Koreksi (p)'!BR15='Isian Keg Perb &amp; Peng'!BE$4,'Isian Keg Perb &amp; Peng'!$A$4,IF('Koreksi (p)'!BR15='Isian Keg Perb &amp; Peng'!BE$5,'Isian Keg Perb &amp; Peng'!$A$5,IF('Koreksi (p)'!BR15='Isian Keg Perb &amp; Peng'!BE$6,'Isian Keg Perb &amp; Peng'!$A$6,IF('Koreksi (p)'!BR15='Isian Keg Perb &amp; Peng'!BE$7,'Isian Keg Perb &amp; Peng'!$A$7,IF('Koreksi (p)'!BR15='Isian Keg Perb &amp; Peng'!BE$8,'Isian Keg Perb &amp; Peng'!$A$8,IF('Koreksi (p)'!BR15='Isian Keg Perb &amp; Peng'!BE$9,'Isian Keg Perb &amp; Peng'!$A$9,IF('Koreksi (p)'!BR15='Isian Keg Perb &amp; Peng'!BE$10,'Isian Keg Perb &amp; Peng'!$A$10,IF('Koreksi (p)'!BR15='Isian Keg Perb &amp; Peng'!BE$11,'Isian Keg Perb &amp; Peng'!$A$11,IF('Koreksi (p)'!BR15='Isian Keg Perb &amp; Peng'!BE$12,'Isian Keg Perb &amp; Peng'!$A$12,IF('Koreksi (p)'!BR15='Isian Keg Perb &amp; Peng'!BE$13,'Isian Keg Perb &amp; Peng'!$A$13," "))))))))))</f>
        <v xml:space="preserve"> </v>
      </c>
      <c r="V14" s="150" t="str">
        <f>IF('Koreksi (p)'!BS15='Isian Keg Perb &amp; Peng'!BF$4,'Isian Keg Perb &amp; Peng'!$A$4,IF('Koreksi (p)'!BS15='Isian Keg Perb &amp; Peng'!BF$5,'Isian Keg Perb &amp; Peng'!$A$5,IF('Koreksi (p)'!BS15='Isian Keg Perb &amp; Peng'!BF$6,'Isian Keg Perb &amp; Peng'!$A$6,IF('Koreksi (p)'!BS15='Isian Keg Perb &amp; Peng'!BF$7,'Isian Keg Perb &amp; Peng'!$A$7,IF('Koreksi (p)'!BS15='Isian Keg Perb &amp; Peng'!BF$8,'Isian Keg Perb &amp; Peng'!$A$8,IF('Koreksi (p)'!BS15='Isian Keg Perb &amp; Peng'!BF$9,'Isian Keg Perb &amp; Peng'!$A$9,IF('Koreksi (p)'!BS15='Isian Keg Perb &amp; Peng'!BF$10,'Isian Keg Perb &amp; Peng'!$A$10,IF('Koreksi (p)'!BS15='Isian Keg Perb &amp; Peng'!BF$11,'Isian Keg Perb &amp; Peng'!$A$11,IF('Koreksi (p)'!BS15='Isian Keg Perb &amp; Peng'!BF$12,'Isian Keg Perb &amp; Peng'!$A$12,IF('Koreksi (p)'!BS15='Isian Keg Perb &amp; Peng'!BF$13,'Isian Keg Perb &amp; Peng'!$A$13," "))))))))))</f>
        <v xml:space="preserve"> </v>
      </c>
      <c r="W14" s="150" t="str">
        <f>IF('Koreksi (p)'!BT15='Isian Keg Perb &amp; Peng'!BG$4,'Isian Keg Perb &amp; Peng'!$A$4,IF('Koreksi (p)'!BT15='Isian Keg Perb &amp; Peng'!BG$5,'Isian Keg Perb &amp; Peng'!$A$5,IF('Koreksi (p)'!BT15='Isian Keg Perb &amp; Peng'!BG$6,'Isian Keg Perb &amp; Peng'!$A$6,IF('Koreksi (p)'!BT15='Isian Keg Perb &amp; Peng'!BG$7,'Isian Keg Perb &amp; Peng'!$A$7,IF('Koreksi (p)'!BT15='Isian Keg Perb &amp; Peng'!BG$8,'Isian Keg Perb &amp; Peng'!$A$8,IF('Koreksi (p)'!BT15='Isian Keg Perb &amp; Peng'!BG$9,'Isian Keg Perb &amp; Peng'!$A$9,IF('Koreksi (p)'!BT15='Isian Keg Perb &amp; Peng'!BG$10,'Isian Keg Perb &amp; Peng'!$A$10,IF('Koreksi (p)'!BT15='Isian Keg Perb &amp; Peng'!BG$11,'Isian Keg Perb &amp; Peng'!$A$11,IF('Koreksi (p)'!BT15='Isian Keg Perb &amp; Peng'!BG$12,'Isian Keg Perb &amp; Peng'!$A$12,IF('Koreksi (p)'!BT15='Isian Keg Perb &amp; Peng'!BG$13,'Isian Keg Perb &amp; Peng'!$A$13," "))))))))))</f>
        <v xml:space="preserve"> </v>
      </c>
      <c r="X14" s="150" t="str">
        <f>IF('Koreksi (p)'!BU15='Isian Keg Perb &amp; Peng'!BH$4,'Isian Keg Perb &amp; Peng'!$A$4,IF('Koreksi (p)'!BU15='Isian Keg Perb &amp; Peng'!BH$5,'Isian Keg Perb &amp; Peng'!$A$5,IF('Koreksi (p)'!BU15='Isian Keg Perb &amp; Peng'!BH$6,'Isian Keg Perb &amp; Peng'!$A$6,IF('Koreksi (p)'!BU15='Isian Keg Perb &amp; Peng'!BH$7,'Isian Keg Perb &amp; Peng'!$A$7,IF('Koreksi (p)'!BU15='Isian Keg Perb &amp; Peng'!BH$8,'Isian Keg Perb &amp; Peng'!$A$8,IF('Koreksi (p)'!BU15='Isian Keg Perb &amp; Peng'!BH$9,'Isian Keg Perb &amp; Peng'!$A$9,IF('Koreksi (p)'!BU15='Isian Keg Perb &amp; Peng'!BH$10,'Isian Keg Perb &amp; Peng'!$A$10,IF('Koreksi (p)'!BU15='Isian Keg Perb &amp; Peng'!BH$11,'Isian Keg Perb &amp; Peng'!$A$11,IF('Koreksi (p)'!BU15='Isian Keg Perb &amp; Peng'!BH$12,'Isian Keg Perb &amp; Peng'!$A$12,IF('Koreksi (p)'!BU15='Isian Keg Perb &amp; Peng'!BH$13,'Isian Keg Perb &amp; Peng'!$A$13," "))))))))))</f>
        <v xml:space="preserve"> </v>
      </c>
      <c r="Y14" s="150" t="str">
        <f>IF('Koreksi (p)'!BV15='Isian Keg Perb &amp; Peng'!BI$4,'Isian Keg Perb &amp; Peng'!$A$4,IF('Koreksi (p)'!BV15='Isian Keg Perb &amp; Peng'!BI$5,'Isian Keg Perb &amp; Peng'!$A$5,IF('Koreksi (p)'!BV15='Isian Keg Perb &amp; Peng'!BI$6,'Isian Keg Perb &amp; Peng'!$A$6,IF('Koreksi (p)'!BV15='Isian Keg Perb &amp; Peng'!BI$7,'Isian Keg Perb &amp; Peng'!$A$7,IF('Koreksi (p)'!BV15='Isian Keg Perb &amp; Peng'!BI$8,'Isian Keg Perb &amp; Peng'!$A$8,IF('Koreksi (p)'!BV15='Isian Keg Perb &amp; Peng'!BI$9,'Isian Keg Perb &amp; Peng'!$A$9,IF('Koreksi (p)'!BV15='Isian Keg Perb &amp; Peng'!BI$10,'Isian Keg Perb &amp; Peng'!$A$10,IF('Koreksi (p)'!BV15='Isian Keg Perb &amp; Peng'!BI$11,'Isian Keg Perb &amp; Peng'!$A$11,IF('Koreksi (p)'!BV15='Isian Keg Perb &amp; Peng'!BI$12,'Isian Keg Perb &amp; Peng'!$A$12,IF('Koreksi (p)'!BV15='Isian Keg Perb &amp; Peng'!BI$13,'Isian Keg Perb &amp; Peng'!$A$13," "))))))))))</f>
        <v xml:space="preserve"> </v>
      </c>
      <c r="Z14" s="150" t="str">
        <f>IF('Koreksi (p)'!BW15='Isian Keg Perb &amp; Peng'!BJ$4,'Isian Keg Perb &amp; Peng'!$A$4,IF('Koreksi (p)'!BW15='Isian Keg Perb &amp; Peng'!BJ$5,'Isian Keg Perb &amp; Peng'!$A$5,IF('Koreksi (p)'!BW15='Isian Keg Perb &amp; Peng'!BJ$6,'Isian Keg Perb &amp; Peng'!$A$6,IF('Koreksi (p)'!BW15='Isian Keg Perb &amp; Peng'!BJ$7,'Isian Keg Perb &amp; Peng'!$A$7,IF('Koreksi (p)'!BW15='Isian Keg Perb &amp; Peng'!BJ$8,'Isian Keg Perb &amp; Peng'!$A$8,IF('Koreksi (p)'!BW15='Isian Keg Perb &amp; Peng'!BJ$9,'Isian Keg Perb &amp; Peng'!$A$9,IF('Koreksi (p)'!BW15='Isian Keg Perb &amp; Peng'!BJ$10,'Isian Keg Perb &amp; Peng'!$A$10,IF('Koreksi (p)'!BW15='Isian Keg Perb &amp; Peng'!BJ$11,'Isian Keg Perb &amp; Peng'!$A$11,IF('Koreksi (p)'!BW15='Isian Keg Perb &amp; Peng'!BJ$12,'Isian Keg Perb &amp; Peng'!$A$12,IF('Koreksi (p)'!BW15='Isian Keg Perb &amp; Peng'!BJ$13,'Isian Keg Perb &amp; Peng'!$A$13," "))))))))))</f>
        <v xml:space="preserve"> </v>
      </c>
      <c r="AA14" s="150" t="str">
        <f>IF('Koreksi (p)'!BX15='Isian Keg Perb &amp; Peng'!BK$4,'Isian Keg Perb &amp; Peng'!$A$4,IF('Koreksi (p)'!BX15='Isian Keg Perb &amp; Peng'!BK$5,'Isian Keg Perb &amp; Peng'!$A$5,IF('Koreksi (p)'!BX15='Isian Keg Perb &amp; Peng'!BK$6,'Isian Keg Perb &amp; Peng'!$A$6,IF('Koreksi (p)'!BX15='Isian Keg Perb &amp; Peng'!BK$7,'Isian Keg Perb &amp; Peng'!$A$7,IF('Koreksi (p)'!BX15='Isian Keg Perb &amp; Peng'!BK$8,'Isian Keg Perb &amp; Peng'!$A$8,IF('Koreksi (p)'!BX15='Isian Keg Perb &amp; Peng'!BK$9,'Isian Keg Perb &amp; Peng'!$A$9,IF('Koreksi (p)'!BX15='Isian Keg Perb &amp; Peng'!BK$10,'Isian Keg Perb &amp; Peng'!$A$10,IF('Koreksi (p)'!BX15='Isian Keg Perb &amp; Peng'!BK$11,'Isian Keg Perb &amp; Peng'!$A$11,IF('Koreksi (p)'!BX15='Isian Keg Perb &amp; Peng'!BK$12,'Isian Keg Perb &amp; Peng'!$A$12,IF('Koreksi (p)'!BX15='Isian Keg Perb &amp; Peng'!BK$13,'Isian Keg Perb &amp; Peng'!$A$13," "))))))))))</f>
        <v xml:space="preserve"> </v>
      </c>
      <c r="AB14" s="150" t="str">
        <f>IF('Koreksi (p)'!BY15='Isian Keg Perb &amp; Peng'!BL$4,'Isian Keg Perb &amp; Peng'!$A$4,IF('Koreksi (p)'!BY15='Isian Keg Perb &amp; Peng'!BL$5,'Isian Keg Perb &amp; Peng'!$A$5,IF('Koreksi (p)'!BY15='Isian Keg Perb &amp; Peng'!BL$6,'Isian Keg Perb &amp; Peng'!$A$6,IF('Koreksi (p)'!BY15='Isian Keg Perb &amp; Peng'!BL$7,'Isian Keg Perb &amp; Peng'!$A$7,IF('Koreksi (p)'!BY15='Isian Keg Perb &amp; Peng'!BL$8,'Isian Keg Perb &amp; Peng'!$A$8,IF('Koreksi (p)'!BY15='Isian Keg Perb &amp; Peng'!BL$9,'Isian Keg Perb &amp; Peng'!$A$9,IF('Koreksi (p)'!BY15='Isian Keg Perb &amp; Peng'!BL$10,'Isian Keg Perb &amp; Peng'!$A$10,IF('Koreksi (p)'!BY15='Isian Keg Perb &amp; Peng'!BL$11,'Isian Keg Perb &amp; Peng'!$A$11,IF('Koreksi (p)'!BY15='Isian Keg Perb &amp; Peng'!BL$12,'Isian Keg Perb &amp; Peng'!$A$12,IF('Koreksi (p)'!BY15='Isian Keg Perb &amp; Peng'!BL$13,'Isian Keg Perb &amp; Peng'!$A$13," "))))))))))</f>
        <v xml:space="preserve"> </v>
      </c>
      <c r="AC14" s="150" t="str">
        <f>IF('Koreksi (p)'!BZ15='Isian Keg Perb &amp; Peng'!BM$4,'Isian Keg Perb &amp; Peng'!$A$4,IF('Koreksi (p)'!BZ15='Isian Keg Perb &amp; Peng'!BM$5,'Isian Keg Perb &amp; Peng'!$A$5,IF('Koreksi (p)'!BZ15='Isian Keg Perb &amp; Peng'!BM$6,'Isian Keg Perb &amp; Peng'!$A$6,IF('Koreksi (p)'!BZ15='Isian Keg Perb &amp; Peng'!BM$7,'Isian Keg Perb &amp; Peng'!$A$7,IF('Koreksi (p)'!BZ15='Isian Keg Perb &amp; Peng'!BM$8,'Isian Keg Perb &amp; Peng'!$A$8,IF('Koreksi (p)'!BZ15='Isian Keg Perb &amp; Peng'!BM$9,'Isian Keg Perb &amp; Peng'!$A$9,IF('Koreksi (p)'!BZ15='Isian Keg Perb &amp; Peng'!BM$10,'Isian Keg Perb &amp; Peng'!$A$10,IF('Koreksi (p)'!BZ15='Isian Keg Perb &amp; Peng'!BM$11,'Isian Keg Perb &amp; Peng'!$A$11,IF('Koreksi (p)'!BZ15='Isian Keg Perb &amp; Peng'!BM$12,'Isian Keg Perb &amp; Peng'!$A$12,IF('Koreksi (p)'!BZ15='Isian Keg Perb &amp; Peng'!BM$13,'Isian Keg Perb &amp; Peng'!$A$13," "))))))))))</f>
        <v xml:space="preserve"> </v>
      </c>
      <c r="AD14" s="150" t="str">
        <f>IF('Koreksi (p)'!CA15='Isian Keg Perb &amp; Peng'!BN$4,'Isian Keg Perb &amp; Peng'!$A$4,IF('Koreksi (p)'!CA15='Isian Keg Perb &amp; Peng'!BN$5,'Isian Keg Perb &amp; Peng'!$A$5,IF('Koreksi (p)'!CA15='Isian Keg Perb &amp; Peng'!BN$6,'Isian Keg Perb &amp; Peng'!$A$6,IF('Koreksi (p)'!CA15='Isian Keg Perb &amp; Peng'!BN$7,'Isian Keg Perb &amp; Peng'!$A$7,IF('Koreksi (p)'!CA15='Isian Keg Perb &amp; Peng'!BN$8,'Isian Keg Perb &amp; Peng'!$A$8,IF('Koreksi (p)'!CA15='Isian Keg Perb &amp; Peng'!BN$9,'Isian Keg Perb &amp; Peng'!$A$9,IF('Koreksi (p)'!CA15='Isian Keg Perb &amp; Peng'!BN$10,'Isian Keg Perb &amp; Peng'!$A$10,IF('Koreksi (p)'!CA15='Isian Keg Perb &amp; Peng'!BN$11,'Isian Keg Perb &amp; Peng'!$A$11,IF('Koreksi (p)'!CA15='Isian Keg Perb &amp; Peng'!BN$12,'Isian Keg Perb &amp; Peng'!$A$12,IF('Koreksi (p)'!CA15='Isian Keg Perb &amp; Peng'!BN$13,'Isian Keg Perb &amp; Peng'!$A$13," "))))))))))</f>
        <v xml:space="preserve"> </v>
      </c>
      <c r="AE14" s="150" t="str">
        <f>IF('Koreksi (p)'!CB15='Isian Keg Perb &amp; Peng'!BO$4,'Isian Keg Perb &amp; Peng'!$A$4,IF('Koreksi (p)'!CB15='Isian Keg Perb &amp; Peng'!BO$5,'Isian Keg Perb &amp; Peng'!$A$5,IF('Koreksi (p)'!CB15='Isian Keg Perb &amp; Peng'!BO$6,'Isian Keg Perb &amp; Peng'!$A$6,IF('Koreksi (p)'!CB15='Isian Keg Perb &amp; Peng'!BO$7,'Isian Keg Perb &amp; Peng'!$A$7,IF('Koreksi (p)'!CB15='Isian Keg Perb &amp; Peng'!BO$8,'Isian Keg Perb &amp; Peng'!$A$8,IF('Koreksi (p)'!CB15='Isian Keg Perb &amp; Peng'!BO$9,'Isian Keg Perb &amp; Peng'!$A$9,IF('Koreksi (p)'!CB15='Isian Keg Perb &amp; Peng'!BO$10,'Isian Keg Perb &amp; Peng'!$A$10,IF('Koreksi (p)'!CB15='Isian Keg Perb &amp; Peng'!BO$11,'Isian Keg Perb &amp; Peng'!$A$11,IF('Koreksi (p)'!CB15='Isian Keg Perb &amp; Peng'!BO$12,'Isian Keg Perb &amp; Peng'!$A$12,IF('Koreksi (p)'!CB15='Isian Keg Perb &amp; Peng'!BO$13,'Isian Keg Perb &amp; Peng'!$A$13," "))))))))))</f>
        <v xml:space="preserve"> </v>
      </c>
      <c r="AF14" s="150" t="str">
        <f>IF('Koreksi (p)'!CC15='Isian Keg Perb &amp; Peng'!BP$4,'Isian Keg Perb &amp; Peng'!$A$4,IF('Koreksi (p)'!CC15='Isian Keg Perb &amp; Peng'!BP$5,'Isian Keg Perb &amp; Peng'!$A$5,IF('Koreksi (p)'!CC15='Isian Keg Perb &amp; Peng'!BP$6,'Isian Keg Perb &amp; Peng'!$A$6,IF('Koreksi (p)'!CC15='Isian Keg Perb &amp; Peng'!BP$7,'Isian Keg Perb &amp; Peng'!$A$7,IF('Koreksi (p)'!CC15='Isian Keg Perb &amp; Peng'!BP$8,'Isian Keg Perb &amp; Peng'!$A$8,IF('Koreksi (p)'!CC15='Isian Keg Perb &amp; Peng'!BP$9,'Isian Keg Perb &amp; Peng'!$A$9,IF('Koreksi (p)'!CC15='Isian Keg Perb &amp; Peng'!BP$10,'Isian Keg Perb &amp; Peng'!$A$10,IF('Koreksi (p)'!CC15='Isian Keg Perb &amp; Peng'!BP$11,'Isian Keg Perb &amp; Peng'!$A$11,IF('Koreksi (p)'!CC15='Isian Keg Perb &amp; Peng'!BP$12,'Isian Keg Perb &amp; Peng'!$A$12,IF('Koreksi (p)'!CC15='Isian Keg Perb &amp; Peng'!BP$13,'Isian Keg Perb &amp; Peng'!$A$13," "))))))))))</f>
        <v xml:space="preserve"> </v>
      </c>
      <c r="AG14" s="150" t="str">
        <f>IF('Koreksi (p)'!CD15='Isian Keg Perb &amp; Peng'!BQ$4,'Isian Keg Perb &amp; Peng'!$A$4,IF('Koreksi (p)'!CD15='Isian Keg Perb &amp; Peng'!BQ$5,'Isian Keg Perb &amp; Peng'!$A$5,IF('Koreksi (p)'!CD15='Isian Keg Perb &amp; Peng'!BQ$6,'Isian Keg Perb &amp; Peng'!$A$6,IF('Koreksi (p)'!CD15='Isian Keg Perb &amp; Peng'!BQ$7,'Isian Keg Perb &amp; Peng'!$A$7,IF('Koreksi (p)'!CD15='Isian Keg Perb &amp; Peng'!BQ$8,'Isian Keg Perb &amp; Peng'!$A$8,IF('Koreksi (p)'!CD15='Isian Keg Perb &amp; Peng'!BQ$9,'Isian Keg Perb &amp; Peng'!$A$9,IF('Koreksi (p)'!CD15='Isian Keg Perb &amp; Peng'!BQ$10,'Isian Keg Perb &amp; Peng'!$A$10,IF('Koreksi (p)'!CD15='Isian Keg Perb &amp; Peng'!BQ$11,'Isian Keg Perb &amp; Peng'!$A$11,IF('Koreksi (p)'!CD15='Isian Keg Perb &amp; Peng'!BQ$12,'Isian Keg Perb &amp; Peng'!$A$12,IF('Koreksi (p)'!CD15='Isian Keg Perb &amp; Peng'!BQ$13,'Isian Keg Perb &amp; Peng'!$A$13," "))))))))))</f>
        <v xml:space="preserve"> </v>
      </c>
      <c r="AH14" s="150" t="str">
        <f>IF('Koreksi (p)'!CE15='Isian Keg Perb &amp; Peng'!BR$4,'Isian Keg Perb &amp; Peng'!$A$4,IF('Koreksi (p)'!CE15='Isian Keg Perb &amp; Peng'!BR$5,'Isian Keg Perb &amp; Peng'!$A$5,IF('Koreksi (p)'!CE15='Isian Keg Perb &amp; Peng'!BR$6,'Isian Keg Perb &amp; Peng'!$A$6,IF('Koreksi (p)'!CE15='Isian Keg Perb &amp; Peng'!BR$7,'Isian Keg Perb &amp; Peng'!$A$7,IF('Koreksi (p)'!CE15='Isian Keg Perb &amp; Peng'!BR$8,'Isian Keg Perb &amp; Peng'!$A$8,IF('Koreksi (p)'!CE15='Isian Keg Perb &amp; Peng'!BR$9,'Isian Keg Perb &amp; Peng'!$A$9,IF('Koreksi (p)'!CE15='Isian Keg Perb &amp; Peng'!BR$10,'Isian Keg Perb &amp; Peng'!$A$10,IF('Koreksi (p)'!CE15='Isian Keg Perb &amp; Peng'!BR$11,'Isian Keg Perb &amp; Peng'!$A$11,IF('Koreksi (p)'!CE15='Isian Keg Perb &amp; Peng'!BR$12,'Isian Keg Perb &amp; Peng'!$A$12,IF('Koreksi (p)'!CE15='Isian Keg Perb &amp; Peng'!BR$13,'Isian Keg Perb &amp; Peng'!$A$13," "))))))))))</f>
        <v xml:space="preserve"> </v>
      </c>
      <c r="AI14" s="150" t="str">
        <f>IF('Koreksi (p)'!CF15='Isian Keg Perb &amp; Peng'!BS$4,'Isian Keg Perb &amp; Peng'!$A$4,IF('Koreksi (p)'!CF15='Isian Keg Perb &amp; Peng'!BS$5,'Isian Keg Perb &amp; Peng'!$A$5,IF('Koreksi (p)'!CF15='Isian Keg Perb &amp; Peng'!BS$6,'Isian Keg Perb &amp; Peng'!$A$6,IF('Koreksi (p)'!CF15='Isian Keg Perb &amp; Peng'!BS$7,'Isian Keg Perb &amp; Peng'!$A$7,IF('Koreksi (p)'!CF15='Isian Keg Perb &amp; Peng'!BS$8,'Isian Keg Perb &amp; Peng'!$A$8,IF('Koreksi (p)'!CF15='Isian Keg Perb &amp; Peng'!BS$9,'Isian Keg Perb &amp; Peng'!$A$9,IF('Koreksi (p)'!CF15='Isian Keg Perb &amp; Peng'!BS$10,'Isian Keg Perb &amp; Peng'!$A$10,IF('Koreksi (p)'!CF15='Isian Keg Perb &amp; Peng'!BS$11,'Isian Keg Perb &amp; Peng'!$A$11,IF('Koreksi (p)'!CF15='Isian Keg Perb &amp; Peng'!BS$12,'Isian Keg Perb &amp; Peng'!$A$12,IF('Koreksi (p)'!CF15='Isian Keg Perb &amp; Peng'!BS$13,'Isian Keg Perb &amp; Peng'!$A$13," "))))))))))</f>
        <v xml:space="preserve"> </v>
      </c>
      <c r="AJ14" s="150" t="str">
        <f>IF('Koreksi (p)'!CG15='Isian Keg Perb &amp; Peng'!BT$4,'Isian Keg Perb &amp; Peng'!$A$4,IF('Koreksi (p)'!CG15='Isian Keg Perb &amp; Peng'!BT$5,'Isian Keg Perb &amp; Peng'!$A$5,IF('Koreksi (p)'!CG15='Isian Keg Perb &amp; Peng'!BT$6,'Isian Keg Perb &amp; Peng'!$A$6,IF('Koreksi (p)'!CG15='Isian Keg Perb &amp; Peng'!BT$7,'Isian Keg Perb &amp; Peng'!$A$7,IF('Koreksi (p)'!CG15='Isian Keg Perb &amp; Peng'!BT$8,'Isian Keg Perb &amp; Peng'!$A$8,IF('Koreksi (p)'!CG15='Isian Keg Perb &amp; Peng'!BT$9,'Isian Keg Perb &amp; Peng'!$A$9,IF('Koreksi (p)'!CG15='Isian Keg Perb &amp; Peng'!BT$10,'Isian Keg Perb &amp; Peng'!$A$10,IF('Koreksi (p)'!CG15='Isian Keg Perb &amp; Peng'!BT$11,'Isian Keg Perb &amp; Peng'!$A$11,IF('Koreksi (p)'!CG15='Isian Keg Perb &amp; Peng'!BT$12,'Isian Keg Perb &amp; Peng'!$A$12,IF('Koreksi (p)'!CG15='Isian Keg Perb &amp; Peng'!BT$13,'Isian Keg Perb &amp; Peng'!$A$13," "))))))))))</f>
        <v xml:space="preserve"> </v>
      </c>
      <c r="AK14" s="150" t="str">
        <f>IF('Koreksi (p)'!CH15='Isian Keg Perb &amp; Peng'!BU$4,'Isian Keg Perb &amp; Peng'!$A$4,IF('Koreksi (p)'!CH15='Isian Keg Perb &amp; Peng'!BU$5,'Isian Keg Perb &amp; Peng'!$A$5,IF('Koreksi (p)'!CH15='Isian Keg Perb &amp; Peng'!BU$6,'Isian Keg Perb &amp; Peng'!$A$6,IF('Koreksi (p)'!CH15='Isian Keg Perb &amp; Peng'!BU$7,'Isian Keg Perb &amp; Peng'!$A$7,IF('Koreksi (p)'!CH15='Isian Keg Perb &amp; Peng'!BU$8,'Isian Keg Perb &amp; Peng'!$A$8,IF('Koreksi (p)'!CH15='Isian Keg Perb &amp; Peng'!BU$9,'Isian Keg Perb &amp; Peng'!$A$9,IF('Koreksi (p)'!CH15='Isian Keg Perb &amp; Peng'!BU$10,'Isian Keg Perb &amp; Peng'!$A$10,IF('Koreksi (p)'!CH15='Isian Keg Perb &amp; Peng'!BU$11,'Isian Keg Perb &amp; Peng'!$A$11,IF('Koreksi (p)'!CH15='Isian Keg Perb &amp; Peng'!BU$12,'Isian Keg Perb &amp; Peng'!$A$12,IF('Koreksi (p)'!CH15='Isian Keg Perb &amp; Peng'!BU$13,'Isian Keg Perb &amp; Peng'!$A$13," "))))))))))</f>
        <v xml:space="preserve"> </v>
      </c>
      <c r="AL14" s="150" t="str">
        <f>IF('Koreksi (p)'!CI15='Isian Keg Perb &amp; Peng'!BV$4,'Isian Keg Perb &amp; Peng'!$A$4,IF('Koreksi (p)'!CI15='Isian Keg Perb &amp; Peng'!BV$5,'Isian Keg Perb &amp; Peng'!$A$5,IF('Koreksi (p)'!CI15='Isian Keg Perb &amp; Peng'!BV$6,'Isian Keg Perb &amp; Peng'!$A$6,IF('Koreksi (p)'!CI15='Isian Keg Perb &amp; Peng'!BV$7,'Isian Keg Perb &amp; Peng'!$A$7,IF('Koreksi (p)'!CI15='Isian Keg Perb &amp; Peng'!BV$8,'Isian Keg Perb &amp; Peng'!$A$8,IF('Koreksi (p)'!CI15='Isian Keg Perb &amp; Peng'!BV$9,'Isian Keg Perb &amp; Peng'!$A$9,IF('Koreksi (p)'!CI15='Isian Keg Perb &amp; Peng'!BV$10,'Isian Keg Perb &amp; Peng'!$A$10,IF('Koreksi (p)'!CI15='Isian Keg Perb &amp; Peng'!BV$11,'Isian Keg Perb &amp; Peng'!$A$11,IF('Koreksi (p)'!CI15='Isian Keg Perb &amp; Peng'!BV$12,'Isian Keg Perb &amp; Peng'!$A$12,IF('Koreksi (p)'!CI15='Isian Keg Perb &amp; Peng'!BV$13,'Isian Keg Perb &amp; Peng'!$A$13," "))))))))))</f>
        <v xml:space="preserve"> </v>
      </c>
      <c r="AM14" s="150" t="str">
        <f>IF('Koreksi (p)'!CJ15='Isian Keg Perb &amp; Peng'!BW$4,'Isian Keg Perb &amp; Peng'!$A$4,IF('Koreksi (p)'!CJ15='Isian Keg Perb &amp; Peng'!BW$5,'Isian Keg Perb &amp; Peng'!$A$5,IF('Koreksi (p)'!CJ15='Isian Keg Perb &amp; Peng'!BW$6,'Isian Keg Perb &amp; Peng'!$A$6,IF('Koreksi (p)'!CJ15='Isian Keg Perb &amp; Peng'!BW$7,'Isian Keg Perb &amp; Peng'!$A$7,IF('Koreksi (p)'!CJ15='Isian Keg Perb &amp; Peng'!BW$8,'Isian Keg Perb &amp; Peng'!$A$8,IF('Koreksi (p)'!CJ15='Isian Keg Perb &amp; Peng'!BW$9,'Isian Keg Perb &amp; Peng'!$A$9,IF('Koreksi (p)'!CJ15='Isian Keg Perb &amp; Peng'!BW$10,'Isian Keg Perb &amp; Peng'!$A$10,IF('Koreksi (p)'!CJ15='Isian Keg Perb &amp; Peng'!BW$11,'Isian Keg Perb &amp; Peng'!$A$11,IF('Koreksi (p)'!CJ15='Isian Keg Perb &amp; Peng'!BW$12,'Isian Keg Perb &amp; Peng'!$A$12,IF('Koreksi (p)'!CJ15='Isian Keg Perb &amp; Peng'!BW$13,'Isian Keg Perb &amp; Peng'!$A$13," "))))))))))</f>
        <v xml:space="preserve"> </v>
      </c>
      <c r="AN14" s="150" t="str">
        <f>IF('Koreksi (p)'!CK15='Isian Keg Perb &amp; Peng'!BX$4,'Isian Keg Perb &amp; Peng'!$A$4,IF('Koreksi (p)'!CK15='Isian Keg Perb &amp; Peng'!BX$5,'Isian Keg Perb &amp; Peng'!$A$5,IF('Koreksi (p)'!CK15='Isian Keg Perb &amp; Peng'!BX$6,'Isian Keg Perb &amp; Peng'!$A$6,IF('Koreksi (p)'!CK15='Isian Keg Perb &amp; Peng'!BX$7,'Isian Keg Perb &amp; Peng'!$A$7,IF('Koreksi (p)'!CK15='Isian Keg Perb &amp; Peng'!BX$8,'Isian Keg Perb &amp; Peng'!$A$8,IF('Koreksi (p)'!CK15='Isian Keg Perb &amp; Peng'!BX$9,'Isian Keg Perb &amp; Peng'!$A$9,IF('Koreksi (p)'!CK15='Isian Keg Perb &amp; Peng'!BX$10,'Isian Keg Perb &amp; Peng'!$A$10,IF('Koreksi (p)'!CK15='Isian Keg Perb &amp; Peng'!BX$11,'Isian Keg Perb &amp; Peng'!$A$11,IF('Koreksi (p)'!CK15='Isian Keg Perb &amp; Peng'!BX$12,'Isian Keg Perb &amp; Peng'!$A$12,IF('Koreksi (p)'!CK15='Isian Keg Perb &amp; Peng'!BX$13,'Isian Keg Perb &amp; Peng'!$A$13," "))))))))))</f>
        <v xml:space="preserve"> </v>
      </c>
      <c r="AO14" s="150" t="str">
        <f>IF('Koreksi (p)'!CL15='Isian Keg Perb &amp; Peng'!BY$4,'Isian Keg Perb &amp; Peng'!$A$4,IF('Koreksi (p)'!CL15='Isian Keg Perb &amp; Peng'!BY$5,'Isian Keg Perb &amp; Peng'!$A$5,IF('Koreksi (p)'!CL15='Isian Keg Perb &amp; Peng'!BY$6,'Isian Keg Perb &amp; Peng'!$A$6,IF('Koreksi (p)'!CL15='Isian Keg Perb &amp; Peng'!BY$7,'Isian Keg Perb &amp; Peng'!$A$7,IF('Koreksi (p)'!CL15='Isian Keg Perb &amp; Peng'!BY$8,'Isian Keg Perb &amp; Peng'!$A$8,IF('Koreksi (p)'!CL15='Isian Keg Perb &amp; Peng'!BY$9,'Isian Keg Perb &amp; Peng'!$A$9,IF('Koreksi (p)'!CL15='Isian Keg Perb &amp; Peng'!BY$10,'Isian Keg Perb &amp; Peng'!$A$10,IF('Koreksi (p)'!CL15='Isian Keg Perb &amp; Peng'!BY$11,'Isian Keg Perb &amp; Peng'!$A$11,IF('Koreksi (p)'!CL15='Isian Keg Perb &amp; Peng'!BY$12,'Isian Keg Perb &amp; Peng'!$A$12,IF('Koreksi (p)'!CL15='Isian Keg Perb &amp; Peng'!BY$13,'Isian Keg Perb &amp; Peng'!$A$13," "))))))))))</f>
        <v xml:space="preserve"> </v>
      </c>
      <c r="AP14" s="150" t="str">
        <f>IF('Koreksi (p)'!CM15='Isian Keg Perb &amp; Peng'!BZ$4,'Isian Keg Perb &amp; Peng'!$A$4,IF('Koreksi (p)'!CM15='Isian Keg Perb &amp; Peng'!BZ$5,'Isian Keg Perb &amp; Peng'!$A$5,IF('Koreksi (p)'!CM15='Isian Keg Perb &amp; Peng'!BZ$6,'Isian Keg Perb &amp; Peng'!$A$6,IF('Koreksi (p)'!CM15='Isian Keg Perb &amp; Peng'!BZ$7,'Isian Keg Perb &amp; Peng'!$A$7,IF('Koreksi (p)'!CM15='Isian Keg Perb &amp; Peng'!BZ$8,'Isian Keg Perb &amp; Peng'!$A$8,IF('Koreksi (p)'!CM15='Isian Keg Perb &amp; Peng'!BZ$9,'Isian Keg Perb &amp; Peng'!$A$9,IF('Koreksi (p)'!CM15='Isian Keg Perb &amp; Peng'!BZ$10,'Isian Keg Perb &amp; Peng'!$A$10,IF('Koreksi (p)'!CM15='Isian Keg Perb &amp; Peng'!BZ$11,'Isian Keg Perb &amp; Peng'!$A$11,IF('Koreksi (p)'!CM15='Isian Keg Perb &amp; Peng'!BZ$12,'Isian Keg Perb &amp; Peng'!$A$12,IF('Koreksi (p)'!CM15='Isian Keg Perb &amp; Peng'!BZ$13,'Isian Keg Perb &amp; Peng'!$A$13," "))))))))))</f>
        <v xml:space="preserve"> </v>
      </c>
      <c r="AQ14" s="150" t="str">
        <f>IF('Koreksi (p)'!CN15='Isian Keg Perb &amp; Peng'!CA$4,'Isian Keg Perb &amp; Peng'!$A$4,IF('Koreksi (p)'!CN15='Isian Keg Perb &amp; Peng'!CA$5,'Isian Keg Perb &amp; Peng'!$A$5,IF('Koreksi (p)'!CN15='Isian Keg Perb &amp; Peng'!CA$6,'Isian Keg Perb &amp; Peng'!$A$6,IF('Koreksi (p)'!CN15='Isian Keg Perb &amp; Peng'!CA$7,'Isian Keg Perb &amp; Peng'!$A$7,IF('Koreksi (p)'!CN15='Isian Keg Perb &amp; Peng'!CA$8,'Isian Keg Perb &amp; Peng'!$A$8,IF('Koreksi (p)'!CN15='Isian Keg Perb &amp; Peng'!CA$9,'Isian Keg Perb &amp; Peng'!$A$9,IF('Koreksi (p)'!CN15='Isian Keg Perb &amp; Peng'!CA$10,'Isian Keg Perb &amp; Peng'!$A$10,IF('Koreksi (p)'!CN15='Isian Keg Perb &amp; Peng'!CA$11,'Isian Keg Perb &amp; Peng'!$A$11,IF('Koreksi (p)'!CN15='Isian Keg Perb &amp; Peng'!CA$12,'Isian Keg Perb &amp; Peng'!$A$12,IF('Koreksi (p)'!CN15='Isian Keg Perb &amp; Peng'!CA$13,'Isian Keg Perb &amp; Peng'!$A$13," "))))))))))</f>
        <v xml:space="preserve"> </v>
      </c>
      <c r="AR14" s="150" t="str">
        <f>IF('Koreksi (p)'!CO15='Isian Keg Perb &amp; Peng'!CB$4,'Isian Keg Perb &amp; Peng'!$A$4,IF('Koreksi (p)'!CO15='Isian Keg Perb &amp; Peng'!CB$5,'Isian Keg Perb &amp; Peng'!$A$5,IF('Koreksi (p)'!CO15='Isian Keg Perb &amp; Peng'!CB$6,'Isian Keg Perb &amp; Peng'!$A$6,IF('Koreksi (p)'!CO15='Isian Keg Perb &amp; Peng'!CB$7,'Isian Keg Perb &amp; Peng'!$A$7,IF('Koreksi (p)'!CO15='Isian Keg Perb &amp; Peng'!CB$8,'Isian Keg Perb &amp; Peng'!$A$8,IF('Koreksi (p)'!CO15='Isian Keg Perb &amp; Peng'!CB$9,'Isian Keg Perb &amp; Peng'!$A$9,IF('Koreksi (p)'!CO15='Isian Keg Perb &amp; Peng'!CB$10,'Isian Keg Perb &amp; Peng'!$A$10,IF('Koreksi (p)'!CO15='Isian Keg Perb &amp; Peng'!CB$11,'Isian Keg Perb &amp; Peng'!$A$11,IF('Koreksi (p)'!CO15='Isian Keg Perb &amp; Peng'!CB$12,'Isian Keg Perb &amp; Peng'!$A$12,IF('Koreksi (p)'!CO15='Isian Keg Perb &amp; Peng'!CB$13,'Isian Keg Perb &amp; Peng'!$A$13," "))))))))))</f>
        <v xml:space="preserve"> </v>
      </c>
      <c r="AS14" s="150" t="str">
        <f>IF('Koreksi (p)'!CP15='Isian Keg Perb &amp; Peng'!CC$4,'Isian Keg Perb &amp; Peng'!$A$4,IF('Koreksi (p)'!CP15='Isian Keg Perb &amp; Peng'!CC$5,'Isian Keg Perb &amp; Peng'!$A$5,IF('Koreksi (p)'!CP15='Isian Keg Perb &amp; Peng'!CC$6,'Isian Keg Perb &amp; Peng'!$A$6,IF('Koreksi (p)'!CP15='Isian Keg Perb &amp; Peng'!CC$7,'Isian Keg Perb &amp; Peng'!$A$7,IF('Koreksi (p)'!CP15='Isian Keg Perb &amp; Peng'!CC$8,'Isian Keg Perb &amp; Peng'!$A$8,IF('Koreksi (p)'!CP15='Isian Keg Perb &amp; Peng'!CC$9,'Isian Keg Perb &amp; Peng'!$A$9,IF('Koreksi (p)'!CP15='Isian Keg Perb &amp; Peng'!CC$10,'Isian Keg Perb &amp; Peng'!$A$10,IF('Koreksi (p)'!CP15='Isian Keg Perb &amp; Peng'!CC$11,'Isian Keg Perb &amp; Peng'!$A$11,IF('Koreksi (p)'!CP15='Isian Keg Perb &amp; Peng'!CC$12,'Isian Keg Perb &amp; Peng'!$A$12,IF('Koreksi (p)'!CP15='Isian Keg Perb &amp; Peng'!CC$13,'Isian Keg Perb &amp; Peng'!$A$13," "))))))))))</f>
        <v xml:space="preserve"> </v>
      </c>
      <c r="AT14" s="150" t="str">
        <f t="shared" si="0"/>
        <v xml:space="preserve">                                        </v>
      </c>
      <c r="AU14" s="150" t="e">
        <f t="shared" si="1"/>
        <v>#VALUE!</v>
      </c>
      <c r="AV14" s="150" t="str">
        <f t="shared" si="2"/>
        <v/>
      </c>
      <c r="AW14" s="150" t="e">
        <f t="shared" si="3"/>
        <v>#VALUE!</v>
      </c>
      <c r="AX14" s="150" t="str">
        <f t="shared" si="4"/>
        <v/>
      </c>
      <c r="AY14" s="150" t="e">
        <f t="shared" si="5"/>
        <v>#VALUE!</v>
      </c>
      <c r="AZ14" s="150" t="str">
        <f t="shared" si="6"/>
        <v/>
      </c>
      <c r="BA14" s="150" t="e">
        <f t="shared" si="7"/>
        <v>#VALUE!</v>
      </c>
      <c r="BB14" s="150" t="str">
        <f t="shared" si="8"/>
        <v/>
      </c>
      <c r="BC14" s="150" t="e">
        <f t="shared" si="9"/>
        <v>#VALUE!</v>
      </c>
      <c r="BD14" s="150" t="str">
        <f t="shared" si="10"/>
        <v/>
      </c>
      <c r="BE14" s="150" t="e">
        <f t="shared" si="11"/>
        <v>#VALUE!</v>
      </c>
      <c r="BF14" s="150" t="str">
        <f t="shared" si="12"/>
        <v/>
      </c>
      <c r="BG14" s="150" t="e">
        <f t="shared" si="13"/>
        <v>#VALUE!</v>
      </c>
      <c r="BH14" s="150" t="str">
        <f t="shared" si="14"/>
        <v/>
      </c>
      <c r="BI14" s="150" t="e">
        <f t="shared" si="15"/>
        <v>#VALUE!</v>
      </c>
      <c r="BJ14" s="150" t="str">
        <f t="shared" si="16"/>
        <v/>
      </c>
      <c r="BK14" s="150" t="e">
        <f t="shared" si="17"/>
        <v>#VALUE!</v>
      </c>
      <c r="BL14" s="150" t="str">
        <f t="shared" si="18"/>
        <v/>
      </c>
      <c r="BM14" s="150" t="e">
        <f t="shared" si="19"/>
        <v>#VALUE!</v>
      </c>
      <c r="BN14" s="150" t="str">
        <f t="shared" si="20"/>
        <v/>
      </c>
      <c r="BO14" s="26" t="str">
        <f t="shared" si="21"/>
        <v/>
      </c>
      <c r="BP14" s="27" t="str">
        <f>IF(E14="X",'Isian Keg Perb &amp; Peng'!$CE$4,"")</f>
        <v/>
      </c>
      <c r="BQ14" s="27" t="str">
        <f>IF(E14="X",'Isian Keg Perb &amp; Peng'!$CF$4,"")</f>
        <v/>
      </c>
    </row>
    <row r="15" spans="1:69" s="30" customFormat="1" ht="59.25" hidden="1" customHeight="1">
      <c r="B15" s="27">
        <f>'Analisis (p)'!A17</f>
        <v>4</v>
      </c>
      <c r="C15" s="25" t="str">
        <f>'Analisis (p)'!B17</f>
        <v>DESIANA DWIARTINI</v>
      </c>
      <c r="D15" s="32"/>
      <c r="E15" s="27" t="str">
        <f>'Analisis (p)'!CJ17</f>
        <v>X</v>
      </c>
      <c r="F15" s="150" t="str">
        <f>IF('Koreksi (p)'!BC16='Isian Keg Perb &amp; Peng'!AP$4,'Isian Keg Perb &amp; Peng'!$A$4,IF('Koreksi (p)'!BC16='Isian Keg Perb &amp; Peng'!AP$5,'Isian Keg Perb &amp; Peng'!$A$5,IF('Koreksi (p)'!BC16='Isian Keg Perb &amp; Peng'!AP$6,'Isian Keg Perb &amp; Peng'!$A$6,IF('Koreksi (p)'!BC16='Isian Keg Perb &amp; Peng'!AP$7,'Isian Keg Perb &amp; Peng'!$A$7,IF('Koreksi (p)'!BC16='Isian Keg Perb &amp; Peng'!AP$8,'Isian Keg Perb &amp; Peng'!$A$8,IF('Koreksi (p)'!BC16='Isian Keg Perb &amp; Peng'!AP$9,'Isian Keg Perb &amp; Peng'!$A$9,IF('Koreksi (p)'!BC16='Isian Keg Perb &amp; Peng'!AP$10,'Isian Keg Perb &amp; Peng'!$A$10,IF('Koreksi (p)'!BC16='Isian Keg Perb &amp; Peng'!AP$11,'Isian Keg Perb &amp; Peng'!$A$11,IF('Koreksi (p)'!BC16='Isian Keg Perb &amp; Peng'!AP$12,'Isian Keg Perb &amp; Peng'!$A$12,IF('Koreksi (p)'!BC16='Isian Keg Perb &amp; Peng'!AP$13,'Isian Keg Perb &amp; Peng'!$A$13," "))))))))))</f>
        <v>Besaran Pokok/Turunan</v>
      </c>
      <c r="G15" s="150" t="str">
        <f>IF('Koreksi (p)'!BD16='Isian Keg Perb &amp; Peng'!AQ$4,'Isian Keg Perb &amp; Peng'!$A$4,IF('Koreksi (p)'!BD16='Isian Keg Perb &amp; Peng'!AQ$5,'Isian Keg Perb &amp; Peng'!$A$5,IF('Koreksi (p)'!BD16='Isian Keg Perb &amp; Peng'!AQ$6,'Isian Keg Perb &amp; Peng'!$A$6,IF('Koreksi (p)'!BD16='Isian Keg Perb &amp; Peng'!AQ$7,'Isian Keg Perb &amp; Peng'!$A$7,IF('Koreksi (p)'!BD16='Isian Keg Perb &amp; Peng'!AQ$8,'Isian Keg Perb &amp; Peng'!$A$8,IF('Koreksi (p)'!BD16='Isian Keg Perb &amp; Peng'!AQ$9,'Isian Keg Perb &amp; Peng'!$A$9,IF('Koreksi (p)'!BD16='Isian Keg Perb &amp; Peng'!AQ$10,'Isian Keg Perb &amp; Peng'!$A$10,IF('Koreksi (p)'!BD16='Isian Keg Perb &amp; Peng'!AQ$11,'Isian Keg Perb &amp; Peng'!$A$11,IF('Koreksi (p)'!BD16='Isian Keg Perb &amp; Peng'!AQ$12,'Isian Keg Perb &amp; Peng'!$A$12,IF('Koreksi (p)'!BD16='Isian Keg Perb &amp; Peng'!AQ$13,'Isian Keg Perb &amp; Peng'!$A$13," "))))))))))</f>
        <v xml:space="preserve"> </v>
      </c>
      <c r="H15" s="150" t="str">
        <f>IF('Koreksi (p)'!BE16='Isian Keg Perb &amp; Peng'!AR$4,'Isian Keg Perb &amp; Peng'!$A$4,IF('Koreksi (p)'!BE16='Isian Keg Perb &amp; Peng'!AR$5,'Isian Keg Perb &amp; Peng'!$A$5,IF('Koreksi (p)'!BE16='Isian Keg Perb &amp; Peng'!AR$6,'Isian Keg Perb &amp; Peng'!$A$6,IF('Koreksi (p)'!BE16='Isian Keg Perb &amp; Peng'!AR$7,'Isian Keg Perb &amp; Peng'!$A$7,IF('Koreksi (p)'!BE16='Isian Keg Perb &amp; Peng'!AR$8,'Isian Keg Perb &amp; Peng'!$A$8,IF('Koreksi (p)'!BE16='Isian Keg Perb &amp; Peng'!AR$9,'Isian Keg Perb &amp; Peng'!$A$9,IF('Koreksi (p)'!BE16='Isian Keg Perb &amp; Peng'!AR$10,'Isian Keg Perb &amp; Peng'!$A$10,IF('Koreksi (p)'!BE16='Isian Keg Perb &amp; Peng'!AR$11,'Isian Keg Perb &amp; Peng'!$A$11,IF('Koreksi (p)'!BE16='Isian Keg Perb &amp; Peng'!AR$12,'Isian Keg Perb &amp; Peng'!$A$12,IF('Koreksi (p)'!BE16='Isian Keg Perb &amp; Peng'!AR$13,'Isian Keg Perb &amp; Peng'!$A$13," "))))))))))</f>
        <v>Besaran Pokok/Turunan</v>
      </c>
      <c r="I15" s="150" t="str">
        <f>IF('Koreksi (p)'!BF16='Isian Keg Perb &amp; Peng'!AS$4,'Isian Keg Perb &amp; Peng'!$A$4,IF('Koreksi (p)'!BF16='Isian Keg Perb &amp; Peng'!AS$5,'Isian Keg Perb &amp; Peng'!$A$5,IF('Koreksi (p)'!BF16='Isian Keg Perb &amp; Peng'!AS$6,'Isian Keg Perb &amp; Peng'!$A$6,IF('Koreksi (p)'!BF16='Isian Keg Perb &amp; Peng'!AS$7,'Isian Keg Perb &amp; Peng'!$A$7,IF('Koreksi (p)'!BF16='Isian Keg Perb &amp; Peng'!AS$8,'Isian Keg Perb &amp; Peng'!$A$8,IF('Koreksi (p)'!BF16='Isian Keg Perb &amp; Peng'!AS$9,'Isian Keg Perb &amp; Peng'!$A$9,IF('Koreksi (p)'!BF16='Isian Keg Perb &amp; Peng'!AS$10,'Isian Keg Perb &amp; Peng'!$A$10,IF('Koreksi (p)'!BF16='Isian Keg Perb &amp; Peng'!AS$11,'Isian Keg Perb &amp; Peng'!$A$11,IF('Koreksi (p)'!BF16='Isian Keg Perb &amp; Peng'!AS$12,'Isian Keg Perb &amp; Peng'!$A$12,IF('Koreksi (p)'!BF16='Isian Keg Perb &amp; Peng'!AS$13,'Isian Keg Perb &amp; Peng'!$A$13," "))))))))))</f>
        <v xml:space="preserve"> </v>
      </c>
      <c r="J15" s="150" t="str">
        <f>IF('Koreksi (p)'!BG16='Isian Keg Perb &amp; Peng'!AT$4,'Isian Keg Perb &amp; Peng'!$A$4,IF('Koreksi (p)'!BG16='Isian Keg Perb &amp; Peng'!AT$5,'Isian Keg Perb &amp; Peng'!$A$5,IF('Koreksi (p)'!BG16='Isian Keg Perb &amp; Peng'!AT$6,'Isian Keg Perb &amp; Peng'!$A$6,IF('Koreksi (p)'!BG16='Isian Keg Perb &amp; Peng'!AT$7,'Isian Keg Perb &amp; Peng'!$A$7,IF('Koreksi (p)'!BG16='Isian Keg Perb &amp; Peng'!AT$8,'Isian Keg Perb &amp; Peng'!$A$8,IF('Koreksi (p)'!BG16='Isian Keg Perb &amp; Peng'!AT$9,'Isian Keg Perb &amp; Peng'!$A$9,IF('Koreksi (p)'!BG16='Isian Keg Perb &amp; Peng'!AT$10,'Isian Keg Perb &amp; Peng'!$A$10,IF('Koreksi (p)'!BG16='Isian Keg Perb &amp; Peng'!AT$11,'Isian Keg Perb &amp; Peng'!$A$11,IF('Koreksi (p)'!BG16='Isian Keg Perb &amp; Peng'!AT$12,'Isian Keg Perb &amp; Peng'!$A$12,IF('Koreksi (p)'!BG16='Isian Keg Perb &amp; Peng'!AT$13,'Isian Keg Perb &amp; Peng'!$A$13," "))))))))))</f>
        <v xml:space="preserve"> </v>
      </c>
      <c r="K15" s="150" t="str">
        <f>IF('Koreksi (p)'!BH16='Isian Keg Perb &amp; Peng'!AU$4,'Isian Keg Perb &amp; Peng'!$A$4,IF('Koreksi (p)'!BH16='Isian Keg Perb &amp; Peng'!AU$5,'Isian Keg Perb &amp; Peng'!$A$5,IF('Koreksi (p)'!BH16='Isian Keg Perb &amp; Peng'!AU$6,'Isian Keg Perb &amp; Peng'!$A$6,IF('Koreksi (p)'!BH16='Isian Keg Perb &amp; Peng'!AU$7,'Isian Keg Perb &amp; Peng'!$A$7,IF('Koreksi (p)'!BH16='Isian Keg Perb &amp; Peng'!AU$8,'Isian Keg Perb &amp; Peng'!$A$8,IF('Koreksi (p)'!BH16='Isian Keg Perb &amp; Peng'!AU$9,'Isian Keg Perb &amp; Peng'!$A$9,IF('Koreksi (p)'!BH16='Isian Keg Perb &amp; Peng'!AU$10,'Isian Keg Perb &amp; Peng'!$A$10,IF('Koreksi (p)'!BH16='Isian Keg Perb &amp; Peng'!AU$11,'Isian Keg Perb &amp; Peng'!$A$11,IF('Koreksi (p)'!BH16='Isian Keg Perb &amp; Peng'!AU$12,'Isian Keg Perb &amp; Peng'!$A$12,IF('Koreksi (p)'!BH16='Isian Keg Perb &amp; Peng'!AU$13,'Isian Keg Perb &amp; Peng'!$A$13," "))))))))))</f>
        <v xml:space="preserve"> </v>
      </c>
      <c r="L15" s="150" t="str">
        <f>IF('Koreksi (p)'!BI16='Isian Keg Perb &amp; Peng'!AV$4,'Isian Keg Perb &amp; Peng'!$A$4,IF('Koreksi (p)'!BI16='Isian Keg Perb &amp; Peng'!AV$5,'Isian Keg Perb &amp; Peng'!$A$5,IF('Koreksi (p)'!BI16='Isian Keg Perb &amp; Peng'!AV$6,'Isian Keg Perb &amp; Peng'!$A$6,IF('Koreksi (p)'!BI16='Isian Keg Perb &amp; Peng'!AV$7,'Isian Keg Perb &amp; Peng'!$A$7,IF('Koreksi (p)'!BI16='Isian Keg Perb &amp; Peng'!AV$8,'Isian Keg Perb &amp; Peng'!$A$8,IF('Koreksi (p)'!BI16='Isian Keg Perb &amp; Peng'!AV$9,'Isian Keg Perb &amp; Peng'!$A$9,IF('Koreksi (p)'!BI16='Isian Keg Perb &amp; Peng'!AV$10,'Isian Keg Perb &amp; Peng'!$A$10,IF('Koreksi (p)'!BI16='Isian Keg Perb &amp; Peng'!AV$11,'Isian Keg Perb &amp; Peng'!$A$11,IF('Koreksi (p)'!BI16='Isian Keg Perb &amp; Peng'!AV$12,'Isian Keg Perb &amp; Peng'!$A$12,IF('Koreksi (p)'!BI16='Isian Keg Perb &amp; Peng'!AV$13,'Isian Keg Perb &amp; Peng'!$A$13," "))))))))))</f>
        <v>tiga</v>
      </c>
      <c r="M15" s="150" t="str">
        <f>IF('Koreksi (p)'!BJ16='Isian Keg Perb &amp; Peng'!AW$4,'Isian Keg Perb &amp; Peng'!$A$4,IF('Koreksi (p)'!BJ16='Isian Keg Perb &amp; Peng'!AW$5,'Isian Keg Perb &amp; Peng'!$A$5,IF('Koreksi (p)'!BJ16='Isian Keg Perb &amp; Peng'!AW$6,'Isian Keg Perb &amp; Peng'!$A$6,IF('Koreksi (p)'!BJ16='Isian Keg Perb &amp; Peng'!AW$7,'Isian Keg Perb &amp; Peng'!$A$7,IF('Koreksi (p)'!BJ16='Isian Keg Perb &amp; Peng'!AW$8,'Isian Keg Perb &amp; Peng'!$A$8,IF('Koreksi (p)'!BJ16='Isian Keg Perb &amp; Peng'!AW$9,'Isian Keg Perb &amp; Peng'!$A$9,IF('Koreksi (p)'!BJ16='Isian Keg Perb &amp; Peng'!AW$10,'Isian Keg Perb &amp; Peng'!$A$10,IF('Koreksi (p)'!BJ16='Isian Keg Perb &amp; Peng'!AW$11,'Isian Keg Perb &amp; Peng'!$A$11,IF('Koreksi (p)'!BJ16='Isian Keg Perb &amp; Peng'!AW$12,'Isian Keg Perb &amp; Peng'!$A$12,IF('Koreksi (p)'!BJ16='Isian Keg Perb &amp; Peng'!AW$13,'Isian Keg Perb &amp; Peng'!$A$13," "))))))))))</f>
        <v xml:space="preserve"> </v>
      </c>
      <c r="N15" s="150" t="str">
        <f>IF('Koreksi (p)'!BK16='Isian Keg Perb &amp; Peng'!AX$4,'Isian Keg Perb &amp; Peng'!$A$4,IF('Koreksi (p)'!BK16='Isian Keg Perb &amp; Peng'!AX$5,'Isian Keg Perb &amp; Peng'!$A$5,IF('Koreksi (p)'!BK16='Isian Keg Perb &amp; Peng'!AX$6,'Isian Keg Perb &amp; Peng'!$A$6,IF('Koreksi (p)'!BK16='Isian Keg Perb &amp; Peng'!AX$7,'Isian Keg Perb &amp; Peng'!$A$7,IF('Koreksi (p)'!BK16='Isian Keg Perb &amp; Peng'!AX$8,'Isian Keg Perb &amp; Peng'!$A$8,IF('Koreksi (p)'!BK16='Isian Keg Perb &amp; Peng'!AX$9,'Isian Keg Perb &amp; Peng'!$A$9,IF('Koreksi (p)'!BK16='Isian Keg Perb &amp; Peng'!AX$10,'Isian Keg Perb &amp; Peng'!$A$10,IF('Koreksi (p)'!BK16='Isian Keg Perb &amp; Peng'!AX$11,'Isian Keg Perb &amp; Peng'!$A$11,IF('Koreksi (p)'!BK16='Isian Keg Perb &amp; Peng'!AX$12,'Isian Keg Perb &amp; Peng'!$A$12,IF('Koreksi (p)'!BK16='Isian Keg Perb &amp; Peng'!AX$13,'Isian Keg Perb &amp; Peng'!$A$13," "))))))))))</f>
        <v xml:space="preserve"> </v>
      </c>
      <c r="O15" s="150" t="str">
        <f>IF('Koreksi (p)'!BL16='Isian Keg Perb &amp; Peng'!AY$4,'Isian Keg Perb &amp; Peng'!$A$4,IF('Koreksi (p)'!BL16='Isian Keg Perb &amp; Peng'!AY$5,'Isian Keg Perb &amp; Peng'!$A$5,IF('Koreksi (p)'!BL16='Isian Keg Perb &amp; Peng'!AY$6,'Isian Keg Perb &amp; Peng'!$A$6,IF('Koreksi (p)'!BL16='Isian Keg Perb &amp; Peng'!AY$7,'Isian Keg Perb &amp; Peng'!$A$7,IF('Koreksi (p)'!BL16='Isian Keg Perb &amp; Peng'!AY$8,'Isian Keg Perb &amp; Peng'!$A$8,IF('Koreksi (p)'!BL16='Isian Keg Perb &amp; Peng'!AY$9,'Isian Keg Perb &amp; Peng'!$A$9,IF('Koreksi (p)'!BL16='Isian Keg Perb &amp; Peng'!AY$10,'Isian Keg Perb &amp; Peng'!$A$10,IF('Koreksi (p)'!BL16='Isian Keg Perb &amp; Peng'!AY$11,'Isian Keg Perb &amp; Peng'!$A$11,IF('Koreksi (p)'!BL16='Isian Keg Perb &amp; Peng'!AY$12,'Isian Keg Perb &amp; Peng'!$A$12,IF('Koreksi (p)'!BL16='Isian Keg Perb &amp; Peng'!AY$13,'Isian Keg Perb &amp; Peng'!$A$13," "))))))))))</f>
        <v>lima</v>
      </c>
      <c r="P15" s="150" t="str">
        <f>IF('Koreksi (p)'!BM16='Isian Keg Perb &amp; Peng'!AZ$4,'Isian Keg Perb &amp; Peng'!$A$4,IF('Koreksi (p)'!BM16='Isian Keg Perb &amp; Peng'!AZ$5,'Isian Keg Perb &amp; Peng'!$A$5,IF('Koreksi (p)'!BM16='Isian Keg Perb &amp; Peng'!AZ$6,'Isian Keg Perb &amp; Peng'!$A$6,IF('Koreksi (p)'!BM16='Isian Keg Perb &amp; Peng'!AZ$7,'Isian Keg Perb &amp; Peng'!$A$7,IF('Koreksi (p)'!BM16='Isian Keg Perb &amp; Peng'!AZ$8,'Isian Keg Perb &amp; Peng'!$A$8,IF('Koreksi (p)'!BM16='Isian Keg Perb &amp; Peng'!AZ$9,'Isian Keg Perb &amp; Peng'!$A$9,IF('Koreksi (p)'!BM16='Isian Keg Perb &amp; Peng'!AZ$10,'Isian Keg Perb &amp; Peng'!$A$10,IF('Koreksi (p)'!BM16='Isian Keg Perb &amp; Peng'!AZ$11,'Isian Keg Perb &amp; Peng'!$A$11,IF('Koreksi (p)'!BM16='Isian Keg Perb &amp; Peng'!AZ$12,'Isian Keg Perb &amp; Peng'!$A$12,IF('Koreksi (p)'!BM16='Isian Keg Perb &amp; Peng'!AZ$13,'Isian Keg Perb &amp; Peng'!$A$13," "))))))))))</f>
        <v xml:space="preserve"> </v>
      </c>
      <c r="Q15" s="150" t="str">
        <f>IF('Koreksi (p)'!BN16='Isian Keg Perb &amp; Peng'!BA$4,'Isian Keg Perb &amp; Peng'!$A$4,IF('Koreksi (p)'!BN16='Isian Keg Perb &amp; Peng'!BA$5,'Isian Keg Perb &amp; Peng'!$A$5,IF('Koreksi (p)'!BN16='Isian Keg Perb &amp; Peng'!BA$6,'Isian Keg Perb &amp; Peng'!$A$6,IF('Koreksi (p)'!BN16='Isian Keg Perb &amp; Peng'!BA$7,'Isian Keg Perb &amp; Peng'!$A$7,IF('Koreksi (p)'!BN16='Isian Keg Perb &amp; Peng'!BA$8,'Isian Keg Perb &amp; Peng'!$A$8,IF('Koreksi (p)'!BN16='Isian Keg Perb &amp; Peng'!BA$9,'Isian Keg Perb &amp; Peng'!$A$9,IF('Koreksi (p)'!BN16='Isian Keg Perb &amp; Peng'!BA$10,'Isian Keg Perb &amp; Peng'!$A$10,IF('Koreksi (p)'!BN16='Isian Keg Perb &amp; Peng'!BA$11,'Isian Keg Perb &amp; Peng'!$A$11,IF('Koreksi (p)'!BN16='Isian Keg Perb &amp; Peng'!BA$12,'Isian Keg Perb &amp; Peng'!$A$12,IF('Koreksi (p)'!BN16='Isian Keg Perb &amp; Peng'!BA$13,'Isian Keg Perb &amp; Peng'!$A$13," "))))))))))</f>
        <v xml:space="preserve"> </v>
      </c>
      <c r="R15" s="150" t="str">
        <f>IF('Koreksi (p)'!BO16='Isian Keg Perb &amp; Peng'!BB$4,'Isian Keg Perb &amp; Peng'!$A$4,IF('Koreksi (p)'!BO16='Isian Keg Perb &amp; Peng'!BB$5,'Isian Keg Perb &amp; Peng'!$A$5,IF('Koreksi (p)'!BO16='Isian Keg Perb &amp; Peng'!BB$6,'Isian Keg Perb &amp; Peng'!$A$6,IF('Koreksi (p)'!BO16='Isian Keg Perb &amp; Peng'!BB$7,'Isian Keg Perb &amp; Peng'!$A$7,IF('Koreksi (p)'!BO16='Isian Keg Perb &amp; Peng'!BB$8,'Isian Keg Perb &amp; Peng'!$A$8,IF('Koreksi (p)'!BO16='Isian Keg Perb &amp; Peng'!BB$9,'Isian Keg Perb &amp; Peng'!$A$9,IF('Koreksi (p)'!BO16='Isian Keg Perb &amp; Peng'!BB$10,'Isian Keg Perb &amp; Peng'!$A$10,IF('Koreksi (p)'!BO16='Isian Keg Perb &amp; Peng'!BB$11,'Isian Keg Perb &amp; Peng'!$A$11,IF('Koreksi (p)'!BO16='Isian Keg Perb &amp; Peng'!BB$12,'Isian Keg Perb &amp; Peng'!$A$12,IF('Koreksi (p)'!BO16='Isian Keg Perb &amp; Peng'!BB$13,'Isian Keg Perb &amp; Peng'!$A$13," "))))))))))</f>
        <v xml:space="preserve"> </v>
      </c>
      <c r="S15" s="150" t="str">
        <f>IF('Koreksi (p)'!BP16='Isian Keg Perb &amp; Peng'!BC$4,'Isian Keg Perb &amp; Peng'!$A$4,IF('Koreksi (p)'!BP16='Isian Keg Perb &amp; Peng'!BC$5,'Isian Keg Perb &amp; Peng'!$A$5,IF('Koreksi (p)'!BP16='Isian Keg Perb &amp; Peng'!BC$6,'Isian Keg Perb &amp; Peng'!$A$6,IF('Koreksi (p)'!BP16='Isian Keg Perb &amp; Peng'!BC$7,'Isian Keg Perb &amp; Peng'!$A$7,IF('Koreksi (p)'!BP16='Isian Keg Perb &amp; Peng'!BC$8,'Isian Keg Perb &amp; Peng'!$A$8,IF('Koreksi (p)'!BP16='Isian Keg Perb &amp; Peng'!BC$9,'Isian Keg Perb &amp; Peng'!$A$9,IF('Koreksi (p)'!BP16='Isian Keg Perb &amp; Peng'!BC$10,'Isian Keg Perb &amp; Peng'!$A$10,IF('Koreksi (p)'!BP16='Isian Keg Perb &amp; Peng'!BC$11,'Isian Keg Perb &amp; Peng'!$A$11,IF('Koreksi (p)'!BP16='Isian Keg Perb &amp; Peng'!BC$12,'Isian Keg Perb &amp; Peng'!$A$12,IF('Koreksi (p)'!BP16='Isian Keg Perb &amp; Peng'!BC$13,'Isian Keg Perb &amp; Peng'!$A$13," "))))))))))</f>
        <v xml:space="preserve"> </v>
      </c>
      <c r="T15" s="150" t="str">
        <f>IF('Koreksi (p)'!BQ16='Isian Keg Perb &amp; Peng'!BD$4,'Isian Keg Perb &amp; Peng'!$A$4,IF('Koreksi (p)'!BQ16='Isian Keg Perb &amp; Peng'!BD$5,'Isian Keg Perb &amp; Peng'!$A$5,IF('Koreksi (p)'!BQ16='Isian Keg Perb &amp; Peng'!BD$6,'Isian Keg Perb &amp; Peng'!$A$6,IF('Koreksi (p)'!BQ16='Isian Keg Perb &amp; Peng'!BD$7,'Isian Keg Perb &amp; Peng'!$A$7,IF('Koreksi (p)'!BQ16='Isian Keg Perb &amp; Peng'!BD$8,'Isian Keg Perb &amp; Peng'!$A$8,IF('Koreksi (p)'!BQ16='Isian Keg Perb &amp; Peng'!BD$9,'Isian Keg Perb &amp; Peng'!$A$9,IF('Koreksi (p)'!BQ16='Isian Keg Perb &amp; Peng'!BD$10,'Isian Keg Perb &amp; Peng'!$A$10,IF('Koreksi (p)'!BQ16='Isian Keg Perb &amp; Peng'!BD$11,'Isian Keg Perb &amp; Peng'!$A$11,IF('Koreksi (p)'!BQ16='Isian Keg Perb &amp; Peng'!BD$12,'Isian Keg Perb &amp; Peng'!$A$12,IF('Koreksi (p)'!BQ16='Isian Keg Perb &amp; Peng'!BD$13,'Isian Keg Perb &amp; Peng'!$A$13," "))))))))))</f>
        <v xml:space="preserve"> </v>
      </c>
      <c r="U15" s="150" t="str">
        <f>IF('Koreksi (p)'!BR16='Isian Keg Perb &amp; Peng'!BE$4,'Isian Keg Perb &amp; Peng'!$A$4,IF('Koreksi (p)'!BR16='Isian Keg Perb &amp; Peng'!BE$5,'Isian Keg Perb &amp; Peng'!$A$5,IF('Koreksi (p)'!BR16='Isian Keg Perb &amp; Peng'!BE$6,'Isian Keg Perb &amp; Peng'!$A$6,IF('Koreksi (p)'!BR16='Isian Keg Perb &amp; Peng'!BE$7,'Isian Keg Perb &amp; Peng'!$A$7,IF('Koreksi (p)'!BR16='Isian Keg Perb &amp; Peng'!BE$8,'Isian Keg Perb &amp; Peng'!$A$8,IF('Koreksi (p)'!BR16='Isian Keg Perb &amp; Peng'!BE$9,'Isian Keg Perb &amp; Peng'!$A$9,IF('Koreksi (p)'!BR16='Isian Keg Perb &amp; Peng'!BE$10,'Isian Keg Perb &amp; Peng'!$A$10,IF('Koreksi (p)'!BR16='Isian Keg Perb &amp; Peng'!BE$11,'Isian Keg Perb &amp; Peng'!$A$11,IF('Koreksi (p)'!BR16='Isian Keg Perb &amp; Peng'!BE$12,'Isian Keg Perb &amp; Peng'!$A$12,IF('Koreksi (p)'!BR16='Isian Keg Perb &amp; Peng'!BE$13,'Isian Keg Perb &amp; Peng'!$A$13," "))))))))))</f>
        <v xml:space="preserve"> </v>
      </c>
      <c r="V15" s="150" t="str">
        <f>IF('Koreksi (p)'!BS16='Isian Keg Perb &amp; Peng'!BF$4,'Isian Keg Perb &amp; Peng'!$A$4,IF('Koreksi (p)'!BS16='Isian Keg Perb &amp; Peng'!BF$5,'Isian Keg Perb &amp; Peng'!$A$5,IF('Koreksi (p)'!BS16='Isian Keg Perb &amp; Peng'!BF$6,'Isian Keg Perb &amp; Peng'!$A$6,IF('Koreksi (p)'!BS16='Isian Keg Perb &amp; Peng'!BF$7,'Isian Keg Perb &amp; Peng'!$A$7,IF('Koreksi (p)'!BS16='Isian Keg Perb &amp; Peng'!BF$8,'Isian Keg Perb &amp; Peng'!$A$8,IF('Koreksi (p)'!BS16='Isian Keg Perb &amp; Peng'!BF$9,'Isian Keg Perb &amp; Peng'!$A$9,IF('Koreksi (p)'!BS16='Isian Keg Perb &amp; Peng'!BF$10,'Isian Keg Perb &amp; Peng'!$A$10,IF('Koreksi (p)'!BS16='Isian Keg Perb &amp; Peng'!BF$11,'Isian Keg Perb &amp; Peng'!$A$11,IF('Koreksi (p)'!BS16='Isian Keg Perb &amp; Peng'!BF$12,'Isian Keg Perb &amp; Peng'!$A$12,IF('Koreksi (p)'!BS16='Isian Keg Perb &amp; Peng'!BF$13,'Isian Keg Perb &amp; Peng'!$A$13," "))))))))))</f>
        <v xml:space="preserve"> </v>
      </c>
      <c r="W15" s="150" t="str">
        <f>IF('Koreksi (p)'!BT16='Isian Keg Perb &amp; Peng'!BG$4,'Isian Keg Perb &amp; Peng'!$A$4,IF('Koreksi (p)'!BT16='Isian Keg Perb &amp; Peng'!BG$5,'Isian Keg Perb &amp; Peng'!$A$5,IF('Koreksi (p)'!BT16='Isian Keg Perb &amp; Peng'!BG$6,'Isian Keg Perb &amp; Peng'!$A$6,IF('Koreksi (p)'!BT16='Isian Keg Perb &amp; Peng'!BG$7,'Isian Keg Perb &amp; Peng'!$A$7,IF('Koreksi (p)'!BT16='Isian Keg Perb &amp; Peng'!BG$8,'Isian Keg Perb &amp; Peng'!$A$8,IF('Koreksi (p)'!BT16='Isian Keg Perb &amp; Peng'!BG$9,'Isian Keg Perb &amp; Peng'!$A$9,IF('Koreksi (p)'!BT16='Isian Keg Perb &amp; Peng'!BG$10,'Isian Keg Perb &amp; Peng'!$A$10,IF('Koreksi (p)'!BT16='Isian Keg Perb &amp; Peng'!BG$11,'Isian Keg Perb &amp; Peng'!$A$11,IF('Koreksi (p)'!BT16='Isian Keg Perb &amp; Peng'!BG$12,'Isian Keg Perb &amp; Peng'!$A$12,IF('Koreksi (p)'!BT16='Isian Keg Perb &amp; Peng'!BG$13,'Isian Keg Perb &amp; Peng'!$A$13," "))))))))))</f>
        <v xml:space="preserve"> </v>
      </c>
      <c r="X15" s="150" t="str">
        <f>IF('Koreksi (p)'!BU16='Isian Keg Perb &amp; Peng'!BH$4,'Isian Keg Perb &amp; Peng'!$A$4,IF('Koreksi (p)'!BU16='Isian Keg Perb &amp; Peng'!BH$5,'Isian Keg Perb &amp; Peng'!$A$5,IF('Koreksi (p)'!BU16='Isian Keg Perb &amp; Peng'!BH$6,'Isian Keg Perb &amp; Peng'!$A$6,IF('Koreksi (p)'!BU16='Isian Keg Perb &amp; Peng'!BH$7,'Isian Keg Perb &amp; Peng'!$A$7,IF('Koreksi (p)'!BU16='Isian Keg Perb &amp; Peng'!BH$8,'Isian Keg Perb &amp; Peng'!$A$8,IF('Koreksi (p)'!BU16='Isian Keg Perb &amp; Peng'!BH$9,'Isian Keg Perb &amp; Peng'!$A$9,IF('Koreksi (p)'!BU16='Isian Keg Perb &amp; Peng'!BH$10,'Isian Keg Perb &amp; Peng'!$A$10,IF('Koreksi (p)'!BU16='Isian Keg Perb &amp; Peng'!BH$11,'Isian Keg Perb &amp; Peng'!$A$11,IF('Koreksi (p)'!BU16='Isian Keg Perb &amp; Peng'!BH$12,'Isian Keg Perb &amp; Peng'!$A$12,IF('Koreksi (p)'!BU16='Isian Keg Perb &amp; Peng'!BH$13,'Isian Keg Perb &amp; Peng'!$A$13," "))))))))))</f>
        <v xml:space="preserve"> </v>
      </c>
      <c r="Y15" s="150" t="str">
        <f>IF('Koreksi (p)'!BV16='Isian Keg Perb &amp; Peng'!BI$4,'Isian Keg Perb &amp; Peng'!$A$4,IF('Koreksi (p)'!BV16='Isian Keg Perb &amp; Peng'!BI$5,'Isian Keg Perb &amp; Peng'!$A$5,IF('Koreksi (p)'!BV16='Isian Keg Perb &amp; Peng'!BI$6,'Isian Keg Perb &amp; Peng'!$A$6,IF('Koreksi (p)'!BV16='Isian Keg Perb &amp; Peng'!BI$7,'Isian Keg Perb &amp; Peng'!$A$7,IF('Koreksi (p)'!BV16='Isian Keg Perb &amp; Peng'!BI$8,'Isian Keg Perb &amp; Peng'!$A$8,IF('Koreksi (p)'!BV16='Isian Keg Perb &amp; Peng'!BI$9,'Isian Keg Perb &amp; Peng'!$A$9,IF('Koreksi (p)'!BV16='Isian Keg Perb &amp; Peng'!BI$10,'Isian Keg Perb &amp; Peng'!$A$10,IF('Koreksi (p)'!BV16='Isian Keg Perb &amp; Peng'!BI$11,'Isian Keg Perb &amp; Peng'!$A$11,IF('Koreksi (p)'!BV16='Isian Keg Perb &amp; Peng'!BI$12,'Isian Keg Perb &amp; Peng'!$A$12,IF('Koreksi (p)'!BV16='Isian Keg Perb &amp; Peng'!BI$13,'Isian Keg Perb &amp; Peng'!$A$13," "))))))))))</f>
        <v xml:space="preserve"> </v>
      </c>
      <c r="Z15" s="150" t="str">
        <f>IF('Koreksi (p)'!BW16='Isian Keg Perb &amp; Peng'!BJ$4,'Isian Keg Perb &amp; Peng'!$A$4,IF('Koreksi (p)'!BW16='Isian Keg Perb &amp; Peng'!BJ$5,'Isian Keg Perb &amp; Peng'!$A$5,IF('Koreksi (p)'!BW16='Isian Keg Perb &amp; Peng'!BJ$6,'Isian Keg Perb &amp; Peng'!$A$6,IF('Koreksi (p)'!BW16='Isian Keg Perb &amp; Peng'!BJ$7,'Isian Keg Perb &amp; Peng'!$A$7,IF('Koreksi (p)'!BW16='Isian Keg Perb &amp; Peng'!BJ$8,'Isian Keg Perb &amp; Peng'!$A$8,IF('Koreksi (p)'!BW16='Isian Keg Perb &amp; Peng'!BJ$9,'Isian Keg Perb &amp; Peng'!$A$9,IF('Koreksi (p)'!BW16='Isian Keg Perb &amp; Peng'!BJ$10,'Isian Keg Perb &amp; Peng'!$A$10,IF('Koreksi (p)'!BW16='Isian Keg Perb &amp; Peng'!BJ$11,'Isian Keg Perb &amp; Peng'!$A$11,IF('Koreksi (p)'!BW16='Isian Keg Perb &amp; Peng'!BJ$12,'Isian Keg Perb &amp; Peng'!$A$12,IF('Koreksi (p)'!BW16='Isian Keg Perb &amp; Peng'!BJ$13,'Isian Keg Perb &amp; Peng'!$A$13," "))))))))))</f>
        <v xml:space="preserve"> </v>
      </c>
      <c r="AA15" s="150" t="str">
        <f>IF('Koreksi (p)'!BX16='Isian Keg Perb &amp; Peng'!BK$4,'Isian Keg Perb &amp; Peng'!$A$4,IF('Koreksi (p)'!BX16='Isian Keg Perb &amp; Peng'!BK$5,'Isian Keg Perb &amp; Peng'!$A$5,IF('Koreksi (p)'!BX16='Isian Keg Perb &amp; Peng'!BK$6,'Isian Keg Perb &amp; Peng'!$A$6,IF('Koreksi (p)'!BX16='Isian Keg Perb &amp; Peng'!BK$7,'Isian Keg Perb &amp; Peng'!$A$7,IF('Koreksi (p)'!BX16='Isian Keg Perb &amp; Peng'!BK$8,'Isian Keg Perb &amp; Peng'!$A$8,IF('Koreksi (p)'!BX16='Isian Keg Perb &amp; Peng'!BK$9,'Isian Keg Perb &amp; Peng'!$A$9,IF('Koreksi (p)'!BX16='Isian Keg Perb &amp; Peng'!BK$10,'Isian Keg Perb &amp; Peng'!$A$10,IF('Koreksi (p)'!BX16='Isian Keg Perb &amp; Peng'!BK$11,'Isian Keg Perb &amp; Peng'!$A$11,IF('Koreksi (p)'!BX16='Isian Keg Perb &amp; Peng'!BK$12,'Isian Keg Perb &amp; Peng'!$A$12,IF('Koreksi (p)'!BX16='Isian Keg Perb &amp; Peng'!BK$13,'Isian Keg Perb &amp; Peng'!$A$13," "))))))))))</f>
        <v xml:space="preserve"> </v>
      </c>
      <c r="AB15" s="150" t="str">
        <f>IF('Koreksi (p)'!BY16='Isian Keg Perb &amp; Peng'!BL$4,'Isian Keg Perb &amp; Peng'!$A$4,IF('Koreksi (p)'!BY16='Isian Keg Perb &amp; Peng'!BL$5,'Isian Keg Perb &amp; Peng'!$A$5,IF('Koreksi (p)'!BY16='Isian Keg Perb &amp; Peng'!BL$6,'Isian Keg Perb &amp; Peng'!$A$6,IF('Koreksi (p)'!BY16='Isian Keg Perb &amp; Peng'!BL$7,'Isian Keg Perb &amp; Peng'!$A$7,IF('Koreksi (p)'!BY16='Isian Keg Perb &amp; Peng'!BL$8,'Isian Keg Perb &amp; Peng'!$A$8,IF('Koreksi (p)'!BY16='Isian Keg Perb &amp; Peng'!BL$9,'Isian Keg Perb &amp; Peng'!$A$9,IF('Koreksi (p)'!BY16='Isian Keg Perb &amp; Peng'!BL$10,'Isian Keg Perb &amp; Peng'!$A$10,IF('Koreksi (p)'!BY16='Isian Keg Perb &amp; Peng'!BL$11,'Isian Keg Perb &amp; Peng'!$A$11,IF('Koreksi (p)'!BY16='Isian Keg Perb &amp; Peng'!BL$12,'Isian Keg Perb &amp; Peng'!$A$12,IF('Koreksi (p)'!BY16='Isian Keg Perb &amp; Peng'!BL$13,'Isian Keg Perb &amp; Peng'!$A$13," "))))))))))</f>
        <v xml:space="preserve"> </v>
      </c>
      <c r="AC15" s="150" t="str">
        <f>IF('Koreksi (p)'!BZ16='Isian Keg Perb &amp; Peng'!BM$4,'Isian Keg Perb &amp; Peng'!$A$4,IF('Koreksi (p)'!BZ16='Isian Keg Perb &amp; Peng'!BM$5,'Isian Keg Perb &amp; Peng'!$A$5,IF('Koreksi (p)'!BZ16='Isian Keg Perb &amp; Peng'!BM$6,'Isian Keg Perb &amp; Peng'!$A$6,IF('Koreksi (p)'!BZ16='Isian Keg Perb &amp; Peng'!BM$7,'Isian Keg Perb &amp; Peng'!$A$7,IF('Koreksi (p)'!BZ16='Isian Keg Perb &amp; Peng'!BM$8,'Isian Keg Perb &amp; Peng'!$A$8,IF('Koreksi (p)'!BZ16='Isian Keg Perb &amp; Peng'!BM$9,'Isian Keg Perb &amp; Peng'!$A$9,IF('Koreksi (p)'!BZ16='Isian Keg Perb &amp; Peng'!BM$10,'Isian Keg Perb &amp; Peng'!$A$10,IF('Koreksi (p)'!BZ16='Isian Keg Perb &amp; Peng'!BM$11,'Isian Keg Perb &amp; Peng'!$A$11,IF('Koreksi (p)'!BZ16='Isian Keg Perb &amp; Peng'!BM$12,'Isian Keg Perb &amp; Peng'!$A$12,IF('Koreksi (p)'!BZ16='Isian Keg Perb &amp; Peng'!BM$13,'Isian Keg Perb &amp; Peng'!$A$13," "))))))))))</f>
        <v xml:space="preserve"> </v>
      </c>
      <c r="AD15" s="150" t="str">
        <f>IF('Koreksi (p)'!CA16='Isian Keg Perb &amp; Peng'!BN$4,'Isian Keg Perb &amp; Peng'!$A$4,IF('Koreksi (p)'!CA16='Isian Keg Perb &amp; Peng'!BN$5,'Isian Keg Perb &amp; Peng'!$A$5,IF('Koreksi (p)'!CA16='Isian Keg Perb &amp; Peng'!BN$6,'Isian Keg Perb &amp; Peng'!$A$6,IF('Koreksi (p)'!CA16='Isian Keg Perb &amp; Peng'!BN$7,'Isian Keg Perb &amp; Peng'!$A$7,IF('Koreksi (p)'!CA16='Isian Keg Perb &amp; Peng'!BN$8,'Isian Keg Perb &amp; Peng'!$A$8,IF('Koreksi (p)'!CA16='Isian Keg Perb &amp; Peng'!BN$9,'Isian Keg Perb &amp; Peng'!$A$9,IF('Koreksi (p)'!CA16='Isian Keg Perb &amp; Peng'!BN$10,'Isian Keg Perb &amp; Peng'!$A$10,IF('Koreksi (p)'!CA16='Isian Keg Perb &amp; Peng'!BN$11,'Isian Keg Perb &amp; Peng'!$A$11,IF('Koreksi (p)'!CA16='Isian Keg Perb &amp; Peng'!BN$12,'Isian Keg Perb &amp; Peng'!$A$12,IF('Koreksi (p)'!CA16='Isian Keg Perb &amp; Peng'!BN$13,'Isian Keg Perb &amp; Peng'!$A$13," "))))))))))</f>
        <v xml:space="preserve"> </v>
      </c>
      <c r="AE15" s="150" t="str">
        <f>IF('Koreksi (p)'!CB16='Isian Keg Perb &amp; Peng'!BO$4,'Isian Keg Perb &amp; Peng'!$A$4,IF('Koreksi (p)'!CB16='Isian Keg Perb &amp; Peng'!BO$5,'Isian Keg Perb &amp; Peng'!$A$5,IF('Koreksi (p)'!CB16='Isian Keg Perb &amp; Peng'!BO$6,'Isian Keg Perb &amp; Peng'!$A$6,IF('Koreksi (p)'!CB16='Isian Keg Perb &amp; Peng'!BO$7,'Isian Keg Perb &amp; Peng'!$A$7,IF('Koreksi (p)'!CB16='Isian Keg Perb &amp; Peng'!BO$8,'Isian Keg Perb &amp; Peng'!$A$8,IF('Koreksi (p)'!CB16='Isian Keg Perb &amp; Peng'!BO$9,'Isian Keg Perb &amp; Peng'!$A$9,IF('Koreksi (p)'!CB16='Isian Keg Perb &amp; Peng'!BO$10,'Isian Keg Perb &amp; Peng'!$A$10,IF('Koreksi (p)'!CB16='Isian Keg Perb &amp; Peng'!BO$11,'Isian Keg Perb &amp; Peng'!$A$11,IF('Koreksi (p)'!CB16='Isian Keg Perb &amp; Peng'!BO$12,'Isian Keg Perb &amp; Peng'!$A$12,IF('Koreksi (p)'!CB16='Isian Keg Perb &amp; Peng'!BO$13,'Isian Keg Perb &amp; Peng'!$A$13," "))))))))))</f>
        <v xml:space="preserve"> </v>
      </c>
      <c r="AF15" s="150" t="str">
        <f>IF('Koreksi (p)'!CC16='Isian Keg Perb &amp; Peng'!BP$4,'Isian Keg Perb &amp; Peng'!$A$4,IF('Koreksi (p)'!CC16='Isian Keg Perb &amp; Peng'!BP$5,'Isian Keg Perb &amp; Peng'!$A$5,IF('Koreksi (p)'!CC16='Isian Keg Perb &amp; Peng'!BP$6,'Isian Keg Perb &amp; Peng'!$A$6,IF('Koreksi (p)'!CC16='Isian Keg Perb &amp; Peng'!BP$7,'Isian Keg Perb &amp; Peng'!$A$7,IF('Koreksi (p)'!CC16='Isian Keg Perb &amp; Peng'!BP$8,'Isian Keg Perb &amp; Peng'!$A$8,IF('Koreksi (p)'!CC16='Isian Keg Perb &amp; Peng'!BP$9,'Isian Keg Perb &amp; Peng'!$A$9,IF('Koreksi (p)'!CC16='Isian Keg Perb &amp; Peng'!BP$10,'Isian Keg Perb &amp; Peng'!$A$10,IF('Koreksi (p)'!CC16='Isian Keg Perb &amp; Peng'!BP$11,'Isian Keg Perb &amp; Peng'!$A$11,IF('Koreksi (p)'!CC16='Isian Keg Perb &amp; Peng'!BP$12,'Isian Keg Perb &amp; Peng'!$A$12,IF('Koreksi (p)'!CC16='Isian Keg Perb &amp; Peng'!BP$13,'Isian Keg Perb &amp; Peng'!$A$13," "))))))))))</f>
        <v xml:space="preserve"> </v>
      </c>
      <c r="AG15" s="150" t="str">
        <f>IF('Koreksi (p)'!CD16='Isian Keg Perb &amp; Peng'!BQ$4,'Isian Keg Perb &amp; Peng'!$A$4,IF('Koreksi (p)'!CD16='Isian Keg Perb &amp; Peng'!BQ$5,'Isian Keg Perb &amp; Peng'!$A$5,IF('Koreksi (p)'!CD16='Isian Keg Perb &amp; Peng'!BQ$6,'Isian Keg Perb &amp; Peng'!$A$6,IF('Koreksi (p)'!CD16='Isian Keg Perb &amp; Peng'!BQ$7,'Isian Keg Perb &amp; Peng'!$A$7,IF('Koreksi (p)'!CD16='Isian Keg Perb &amp; Peng'!BQ$8,'Isian Keg Perb &amp; Peng'!$A$8,IF('Koreksi (p)'!CD16='Isian Keg Perb &amp; Peng'!BQ$9,'Isian Keg Perb &amp; Peng'!$A$9,IF('Koreksi (p)'!CD16='Isian Keg Perb &amp; Peng'!BQ$10,'Isian Keg Perb &amp; Peng'!$A$10,IF('Koreksi (p)'!CD16='Isian Keg Perb &amp; Peng'!BQ$11,'Isian Keg Perb &amp; Peng'!$A$11,IF('Koreksi (p)'!CD16='Isian Keg Perb &amp; Peng'!BQ$12,'Isian Keg Perb &amp; Peng'!$A$12,IF('Koreksi (p)'!CD16='Isian Keg Perb &amp; Peng'!BQ$13,'Isian Keg Perb &amp; Peng'!$A$13," "))))))))))</f>
        <v xml:space="preserve"> </v>
      </c>
      <c r="AH15" s="150" t="str">
        <f>IF('Koreksi (p)'!CE16='Isian Keg Perb &amp; Peng'!BR$4,'Isian Keg Perb &amp; Peng'!$A$4,IF('Koreksi (p)'!CE16='Isian Keg Perb &amp; Peng'!BR$5,'Isian Keg Perb &amp; Peng'!$A$5,IF('Koreksi (p)'!CE16='Isian Keg Perb &amp; Peng'!BR$6,'Isian Keg Perb &amp; Peng'!$A$6,IF('Koreksi (p)'!CE16='Isian Keg Perb &amp; Peng'!BR$7,'Isian Keg Perb &amp; Peng'!$A$7,IF('Koreksi (p)'!CE16='Isian Keg Perb &amp; Peng'!BR$8,'Isian Keg Perb &amp; Peng'!$A$8,IF('Koreksi (p)'!CE16='Isian Keg Perb &amp; Peng'!BR$9,'Isian Keg Perb &amp; Peng'!$A$9,IF('Koreksi (p)'!CE16='Isian Keg Perb &amp; Peng'!BR$10,'Isian Keg Perb &amp; Peng'!$A$10,IF('Koreksi (p)'!CE16='Isian Keg Perb &amp; Peng'!BR$11,'Isian Keg Perb &amp; Peng'!$A$11,IF('Koreksi (p)'!CE16='Isian Keg Perb &amp; Peng'!BR$12,'Isian Keg Perb &amp; Peng'!$A$12,IF('Koreksi (p)'!CE16='Isian Keg Perb &amp; Peng'!BR$13,'Isian Keg Perb &amp; Peng'!$A$13," "))))))))))</f>
        <v xml:space="preserve"> </v>
      </c>
      <c r="AI15" s="150" t="str">
        <f>IF('Koreksi (p)'!CF16='Isian Keg Perb &amp; Peng'!BS$4,'Isian Keg Perb &amp; Peng'!$A$4,IF('Koreksi (p)'!CF16='Isian Keg Perb &amp; Peng'!BS$5,'Isian Keg Perb &amp; Peng'!$A$5,IF('Koreksi (p)'!CF16='Isian Keg Perb &amp; Peng'!BS$6,'Isian Keg Perb &amp; Peng'!$A$6,IF('Koreksi (p)'!CF16='Isian Keg Perb &amp; Peng'!BS$7,'Isian Keg Perb &amp; Peng'!$A$7,IF('Koreksi (p)'!CF16='Isian Keg Perb &amp; Peng'!BS$8,'Isian Keg Perb &amp; Peng'!$A$8,IF('Koreksi (p)'!CF16='Isian Keg Perb &amp; Peng'!BS$9,'Isian Keg Perb &amp; Peng'!$A$9,IF('Koreksi (p)'!CF16='Isian Keg Perb &amp; Peng'!BS$10,'Isian Keg Perb &amp; Peng'!$A$10,IF('Koreksi (p)'!CF16='Isian Keg Perb &amp; Peng'!BS$11,'Isian Keg Perb &amp; Peng'!$A$11,IF('Koreksi (p)'!CF16='Isian Keg Perb &amp; Peng'!BS$12,'Isian Keg Perb &amp; Peng'!$A$12,IF('Koreksi (p)'!CF16='Isian Keg Perb &amp; Peng'!BS$13,'Isian Keg Perb &amp; Peng'!$A$13," "))))))))))</f>
        <v xml:space="preserve"> </v>
      </c>
      <c r="AJ15" s="150" t="str">
        <f>IF('Koreksi (p)'!CG16='Isian Keg Perb &amp; Peng'!BT$4,'Isian Keg Perb &amp; Peng'!$A$4,IF('Koreksi (p)'!CG16='Isian Keg Perb &amp; Peng'!BT$5,'Isian Keg Perb &amp; Peng'!$A$5,IF('Koreksi (p)'!CG16='Isian Keg Perb &amp; Peng'!BT$6,'Isian Keg Perb &amp; Peng'!$A$6,IF('Koreksi (p)'!CG16='Isian Keg Perb &amp; Peng'!BT$7,'Isian Keg Perb &amp; Peng'!$A$7,IF('Koreksi (p)'!CG16='Isian Keg Perb &amp; Peng'!BT$8,'Isian Keg Perb &amp; Peng'!$A$8,IF('Koreksi (p)'!CG16='Isian Keg Perb &amp; Peng'!BT$9,'Isian Keg Perb &amp; Peng'!$A$9,IF('Koreksi (p)'!CG16='Isian Keg Perb &amp; Peng'!BT$10,'Isian Keg Perb &amp; Peng'!$A$10,IF('Koreksi (p)'!CG16='Isian Keg Perb &amp; Peng'!BT$11,'Isian Keg Perb &amp; Peng'!$A$11,IF('Koreksi (p)'!CG16='Isian Keg Perb &amp; Peng'!BT$12,'Isian Keg Perb &amp; Peng'!$A$12,IF('Koreksi (p)'!CG16='Isian Keg Perb &amp; Peng'!BT$13,'Isian Keg Perb &amp; Peng'!$A$13," "))))))))))</f>
        <v xml:space="preserve"> </v>
      </c>
      <c r="AK15" s="150" t="str">
        <f>IF('Koreksi (p)'!CH16='Isian Keg Perb &amp; Peng'!BU$4,'Isian Keg Perb &amp; Peng'!$A$4,IF('Koreksi (p)'!CH16='Isian Keg Perb &amp; Peng'!BU$5,'Isian Keg Perb &amp; Peng'!$A$5,IF('Koreksi (p)'!CH16='Isian Keg Perb &amp; Peng'!BU$6,'Isian Keg Perb &amp; Peng'!$A$6,IF('Koreksi (p)'!CH16='Isian Keg Perb &amp; Peng'!BU$7,'Isian Keg Perb &amp; Peng'!$A$7,IF('Koreksi (p)'!CH16='Isian Keg Perb &amp; Peng'!BU$8,'Isian Keg Perb &amp; Peng'!$A$8,IF('Koreksi (p)'!CH16='Isian Keg Perb &amp; Peng'!BU$9,'Isian Keg Perb &amp; Peng'!$A$9,IF('Koreksi (p)'!CH16='Isian Keg Perb &amp; Peng'!BU$10,'Isian Keg Perb &amp; Peng'!$A$10,IF('Koreksi (p)'!CH16='Isian Keg Perb &amp; Peng'!BU$11,'Isian Keg Perb &amp; Peng'!$A$11,IF('Koreksi (p)'!CH16='Isian Keg Perb &amp; Peng'!BU$12,'Isian Keg Perb &amp; Peng'!$A$12,IF('Koreksi (p)'!CH16='Isian Keg Perb &amp; Peng'!BU$13,'Isian Keg Perb &amp; Peng'!$A$13," "))))))))))</f>
        <v xml:space="preserve"> </v>
      </c>
      <c r="AL15" s="150" t="str">
        <f>IF('Koreksi (p)'!CI16='Isian Keg Perb &amp; Peng'!BV$4,'Isian Keg Perb &amp; Peng'!$A$4,IF('Koreksi (p)'!CI16='Isian Keg Perb &amp; Peng'!BV$5,'Isian Keg Perb &amp; Peng'!$A$5,IF('Koreksi (p)'!CI16='Isian Keg Perb &amp; Peng'!BV$6,'Isian Keg Perb &amp; Peng'!$A$6,IF('Koreksi (p)'!CI16='Isian Keg Perb &amp; Peng'!BV$7,'Isian Keg Perb &amp; Peng'!$A$7,IF('Koreksi (p)'!CI16='Isian Keg Perb &amp; Peng'!BV$8,'Isian Keg Perb &amp; Peng'!$A$8,IF('Koreksi (p)'!CI16='Isian Keg Perb &amp; Peng'!BV$9,'Isian Keg Perb &amp; Peng'!$A$9,IF('Koreksi (p)'!CI16='Isian Keg Perb &amp; Peng'!BV$10,'Isian Keg Perb &amp; Peng'!$A$10,IF('Koreksi (p)'!CI16='Isian Keg Perb &amp; Peng'!BV$11,'Isian Keg Perb &amp; Peng'!$A$11,IF('Koreksi (p)'!CI16='Isian Keg Perb &amp; Peng'!BV$12,'Isian Keg Perb &amp; Peng'!$A$12,IF('Koreksi (p)'!CI16='Isian Keg Perb &amp; Peng'!BV$13,'Isian Keg Perb &amp; Peng'!$A$13," "))))))))))</f>
        <v xml:space="preserve"> </v>
      </c>
      <c r="AM15" s="150" t="str">
        <f>IF('Koreksi (p)'!CJ16='Isian Keg Perb &amp; Peng'!BW$4,'Isian Keg Perb &amp; Peng'!$A$4,IF('Koreksi (p)'!CJ16='Isian Keg Perb &amp; Peng'!BW$5,'Isian Keg Perb &amp; Peng'!$A$5,IF('Koreksi (p)'!CJ16='Isian Keg Perb &amp; Peng'!BW$6,'Isian Keg Perb &amp; Peng'!$A$6,IF('Koreksi (p)'!CJ16='Isian Keg Perb &amp; Peng'!BW$7,'Isian Keg Perb &amp; Peng'!$A$7,IF('Koreksi (p)'!CJ16='Isian Keg Perb &amp; Peng'!BW$8,'Isian Keg Perb &amp; Peng'!$A$8,IF('Koreksi (p)'!CJ16='Isian Keg Perb &amp; Peng'!BW$9,'Isian Keg Perb &amp; Peng'!$A$9,IF('Koreksi (p)'!CJ16='Isian Keg Perb &amp; Peng'!BW$10,'Isian Keg Perb &amp; Peng'!$A$10,IF('Koreksi (p)'!CJ16='Isian Keg Perb &amp; Peng'!BW$11,'Isian Keg Perb &amp; Peng'!$A$11,IF('Koreksi (p)'!CJ16='Isian Keg Perb &amp; Peng'!BW$12,'Isian Keg Perb &amp; Peng'!$A$12,IF('Koreksi (p)'!CJ16='Isian Keg Perb &amp; Peng'!BW$13,'Isian Keg Perb &amp; Peng'!$A$13," "))))))))))</f>
        <v xml:space="preserve"> </v>
      </c>
      <c r="AN15" s="150" t="str">
        <f>IF('Koreksi (p)'!CK16='Isian Keg Perb &amp; Peng'!BX$4,'Isian Keg Perb &amp; Peng'!$A$4,IF('Koreksi (p)'!CK16='Isian Keg Perb &amp; Peng'!BX$5,'Isian Keg Perb &amp; Peng'!$A$5,IF('Koreksi (p)'!CK16='Isian Keg Perb &amp; Peng'!BX$6,'Isian Keg Perb &amp; Peng'!$A$6,IF('Koreksi (p)'!CK16='Isian Keg Perb &amp; Peng'!BX$7,'Isian Keg Perb &amp; Peng'!$A$7,IF('Koreksi (p)'!CK16='Isian Keg Perb &amp; Peng'!BX$8,'Isian Keg Perb &amp; Peng'!$A$8,IF('Koreksi (p)'!CK16='Isian Keg Perb &amp; Peng'!BX$9,'Isian Keg Perb &amp; Peng'!$A$9,IF('Koreksi (p)'!CK16='Isian Keg Perb &amp; Peng'!BX$10,'Isian Keg Perb &amp; Peng'!$A$10,IF('Koreksi (p)'!CK16='Isian Keg Perb &amp; Peng'!BX$11,'Isian Keg Perb &amp; Peng'!$A$11,IF('Koreksi (p)'!CK16='Isian Keg Perb &amp; Peng'!BX$12,'Isian Keg Perb &amp; Peng'!$A$12,IF('Koreksi (p)'!CK16='Isian Keg Perb &amp; Peng'!BX$13,'Isian Keg Perb &amp; Peng'!$A$13," "))))))))))</f>
        <v xml:space="preserve"> </v>
      </c>
      <c r="AO15" s="150" t="str">
        <f>IF('Koreksi (p)'!CL16='Isian Keg Perb &amp; Peng'!BY$4,'Isian Keg Perb &amp; Peng'!$A$4,IF('Koreksi (p)'!CL16='Isian Keg Perb &amp; Peng'!BY$5,'Isian Keg Perb &amp; Peng'!$A$5,IF('Koreksi (p)'!CL16='Isian Keg Perb &amp; Peng'!BY$6,'Isian Keg Perb &amp; Peng'!$A$6,IF('Koreksi (p)'!CL16='Isian Keg Perb &amp; Peng'!BY$7,'Isian Keg Perb &amp; Peng'!$A$7,IF('Koreksi (p)'!CL16='Isian Keg Perb &amp; Peng'!BY$8,'Isian Keg Perb &amp; Peng'!$A$8,IF('Koreksi (p)'!CL16='Isian Keg Perb &amp; Peng'!BY$9,'Isian Keg Perb &amp; Peng'!$A$9,IF('Koreksi (p)'!CL16='Isian Keg Perb &amp; Peng'!BY$10,'Isian Keg Perb &amp; Peng'!$A$10,IF('Koreksi (p)'!CL16='Isian Keg Perb &amp; Peng'!BY$11,'Isian Keg Perb &amp; Peng'!$A$11,IF('Koreksi (p)'!CL16='Isian Keg Perb &amp; Peng'!BY$12,'Isian Keg Perb &amp; Peng'!$A$12,IF('Koreksi (p)'!CL16='Isian Keg Perb &amp; Peng'!BY$13,'Isian Keg Perb &amp; Peng'!$A$13," "))))))))))</f>
        <v xml:space="preserve"> </v>
      </c>
      <c r="AP15" s="150" t="str">
        <f>IF('Koreksi (p)'!CM16='Isian Keg Perb &amp; Peng'!BZ$4,'Isian Keg Perb &amp; Peng'!$A$4,IF('Koreksi (p)'!CM16='Isian Keg Perb &amp; Peng'!BZ$5,'Isian Keg Perb &amp; Peng'!$A$5,IF('Koreksi (p)'!CM16='Isian Keg Perb &amp; Peng'!BZ$6,'Isian Keg Perb &amp; Peng'!$A$6,IF('Koreksi (p)'!CM16='Isian Keg Perb &amp; Peng'!BZ$7,'Isian Keg Perb &amp; Peng'!$A$7,IF('Koreksi (p)'!CM16='Isian Keg Perb &amp; Peng'!BZ$8,'Isian Keg Perb &amp; Peng'!$A$8,IF('Koreksi (p)'!CM16='Isian Keg Perb &amp; Peng'!BZ$9,'Isian Keg Perb &amp; Peng'!$A$9,IF('Koreksi (p)'!CM16='Isian Keg Perb &amp; Peng'!BZ$10,'Isian Keg Perb &amp; Peng'!$A$10,IF('Koreksi (p)'!CM16='Isian Keg Perb &amp; Peng'!BZ$11,'Isian Keg Perb &amp; Peng'!$A$11,IF('Koreksi (p)'!CM16='Isian Keg Perb &amp; Peng'!BZ$12,'Isian Keg Perb &amp; Peng'!$A$12,IF('Koreksi (p)'!CM16='Isian Keg Perb &amp; Peng'!BZ$13,'Isian Keg Perb &amp; Peng'!$A$13," "))))))))))</f>
        <v xml:space="preserve"> </v>
      </c>
      <c r="AQ15" s="150" t="str">
        <f>IF('Koreksi (p)'!CN16='Isian Keg Perb &amp; Peng'!CA$4,'Isian Keg Perb &amp; Peng'!$A$4,IF('Koreksi (p)'!CN16='Isian Keg Perb &amp; Peng'!CA$5,'Isian Keg Perb &amp; Peng'!$A$5,IF('Koreksi (p)'!CN16='Isian Keg Perb &amp; Peng'!CA$6,'Isian Keg Perb &amp; Peng'!$A$6,IF('Koreksi (p)'!CN16='Isian Keg Perb &amp; Peng'!CA$7,'Isian Keg Perb &amp; Peng'!$A$7,IF('Koreksi (p)'!CN16='Isian Keg Perb &amp; Peng'!CA$8,'Isian Keg Perb &amp; Peng'!$A$8,IF('Koreksi (p)'!CN16='Isian Keg Perb &amp; Peng'!CA$9,'Isian Keg Perb &amp; Peng'!$A$9,IF('Koreksi (p)'!CN16='Isian Keg Perb &amp; Peng'!CA$10,'Isian Keg Perb &amp; Peng'!$A$10,IF('Koreksi (p)'!CN16='Isian Keg Perb &amp; Peng'!CA$11,'Isian Keg Perb &amp; Peng'!$A$11,IF('Koreksi (p)'!CN16='Isian Keg Perb &amp; Peng'!CA$12,'Isian Keg Perb &amp; Peng'!$A$12,IF('Koreksi (p)'!CN16='Isian Keg Perb &amp; Peng'!CA$13,'Isian Keg Perb &amp; Peng'!$A$13," "))))))))))</f>
        <v xml:space="preserve"> </v>
      </c>
      <c r="AR15" s="150" t="str">
        <f>IF('Koreksi (p)'!CO16='Isian Keg Perb &amp; Peng'!CB$4,'Isian Keg Perb &amp; Peng'!$A$4,IF('Koreksi (p)'!CO16='Isian Keg Perb &amp; Peng'!CB$5,'Isian Keg Perb &amp; Peng'!$A$5,IF('Koreksi (p)'!CO16='Isian Keg Perb &amp; Peng'!CB$6,'Isian Keg Perb &amp; Peng'!$A$6,IF('Koreksi (p)'!CO16='Isian Keg Perb &amp; Peng'!CB$7,'Isian Keg Perb &amp; Peng'!$A$7,IF('Koreksi (p)'!CO16='Isian Keg Perb &amp; Peng'!CB$8,'Isian Keg Perb &amp; Peng'!$A$8,IF('Koreksi (p)'!CO16='Isian Keg Perb &amp; Peng'!CB$9,'Isian Keg Perb &amp; Peng'!$A$9,IF('Koreksi (p)'!CO16='Isian Keg Perb &amp; Peng'!CB$10,'Isian Keg Perb &amp; Peng'!$A$10,IF('Koreksi (p)'!CO16='Isian Keg Perb &amp; Peng'!CB$11,'Isian Keg Perb &amp; Peng'!$A$11,IF('Koreksi (p)'!CO16='Isian Keg Perb &amp; Peng'!CB$12,'Isian Keg Perb &amp; Peng'!$A$12,IF('Koreksi (p)'!CO16='Isian Keg Perb &amp; Peng'!CB$13,'Isian Keg Perb &amp; Peng'!$A$13," "))))))))))</f>
        <v xml:space="preserve"> </v>
      </c>
      <c r="AS15" s="150" t="str">
        <f>IF('Koreksi (p)'!CP16='Isian Keg Perb &amp; Peng'!CC$4,'Isian Keg Perb &amp; Peng'!$A$4,IF('Koreksi (p)'!CP16='Isian Keg Perb &amp; Peng'!CC$5,'Isian Keg Perb &amp; Peng'!$A$5,IF('Koreksi (p)'!CP16='Isian Keg Perb &amp; Peng'!CC$6,'Isian Keg Perb &amp; Peng'!$A$6,IF('Koreksi (p)'!CP16='Isian Keg Perb &amp; Peng'!CC$7,'Isian Keg Perb &amp; Peng'!$A$7,IF('Koreksi (p)'!CP16='Isian Keg Perb &amp; Peng'!CC$8,'Isian Keg Perb &amp; Peng'!$A$8,IF('Koreksi (p)'!CP16='Isian Keg Perb &amp; Peng'!CC$9,'Isian Keg Perb &amp; Peng'!$A$9,IF('Koreksi (p)'!CP16='Isian Keg Perb &amp; Peng'!CC$10,'Isian Keg Perb &amp; Peng'!$A$10,IF('Koreksi (p)'!CP16='Isian Keg Perb &amp; Peng'!CC$11,'Isian Keg Perb &amp; Peng'!$A$11,IF('Koreksi (p)'!CP16='Isian Keg Perb &amp; Peng'!CC$12,'Isian Keg Perb &amp; Peng'!$A$12,IF('Koreksi (p)'!CP16='Isian Keg Perb &amp; Peng'!CC$13,'Isian Keg Perb &amp; Peng'!$A$13," "))))))))))</f>
        <v xml:space="preserve"> </v>
      </c>
      <c r="AT15" s="150" t="str">
        <f t="shared" si="0"/>
        <v xml:space="preserve">Besaran Pokok/Turunan Besaran Pokok/Turunan   tiga  lima                              </v>
      </c>
      <c r="AU15" s="150">
        <f t="shared" si="1"/>
        <v>1</v>
      </c>
      <c r="AV15" s="150" t="str">
        <f t="shared" si="2"/>
        <v xml:space="preserve">Besaran Pokok/Turunan, </v>
      </c>
      <c r="AW15" s="150" t="e">
        <f t="shared" si="3"/>
        <v>#VALUE!</v>
      </c>
      <c r="AX15" s="150" t="str">
        <f t="shared" si="4"/>
        <v/>
      </c>
      <c r="AY15" s="150">
        <f t="shared" si="5"/>
        <v>47</v>
      </c>
      <c r="AZ15" s="150" t="str">
        <f t="shared" si="6"/>
        <v xml:space="preserve">tiga, </v>
      </c>
      <c r="BA15" s="150" t="e">
        <f t="shared" si="7"/>
        <v>#VALUE!</v>
      </c>
      <c r="BB15" s="150" t="str">
        <f t="shared" si="8"/>
        <v/>
      </c>
      <c r="BC15" s="150">
        <f t="shared" si="9"/>
        <v>53</v>
      </c>
      <c r="BD15" s="150" t="str">
        <f t="shared" si="10"/>
        <v xml:space="preserve">lima, </v>
      </c>
      <c r="BE15" s="150" t="e">
        <f t="shared" si="11"/>
        <v>#VALUE!</v>
      </c>
      <c r="BF15" s="150" t="str">
        <f t="shared" si="12"/>
        <v/>
      </c>
      <c r="BG15" s="150" t="e">
        <f t="shared" si="13"/>
        <v>#VALUE!</v>
      </c>
      <c r="BH15" s="150" t="str">
        <f t="shared" si="14"/>
        <v/>
      </c>
      <c r="BI15" s="150" t="e">
        <f t="shared" si="15"/>
        <v>#VALUE!</v>
      </c>
      <c r="BJ15" s="150" t="str">
        <f t="shared" si="16"/>
        <v/>
      </c>
      <c r="BK15" s="150" t="e">
        <f t="shared" si="17"/>
        <v>#VALUE!</v>
      </c>
      <c r="BL15" s="150" t="str">
        <f t="shared" si="18"/>
        <v/>
      </c>
      <c r="BM15" s="150" t="e">
        <f t="shared" si="19"/>
        <v>#VALUE!</v>
      </c>
      <c r="BN15" s="150" t="str">
        <f t="shared" si="20"/>
        <v/>
      </c>
      <c r="BO15" s="26" t="str">
        <f t="shared" si="21"/>
        <v xml:space="preserve">Besaran Pokok/Turunan, tiga, lima, </v>
      </c>
      <c r="BP15" s="27" t="str">
        <f>IF(E15="X",'Isian Keg Perb &amp; Peng'!$CE$4,"")</f>
        <v>Mengerjakan soal</v>
      </c>
      <c r="BQ15" s="27" t="str">
        <f>IF(E15="X",'Isian Keg Perb &amp; Peng'!$CF$4,"")</f>
        <v>koreksi</v>
      </c>
    </row>
    <row r="16" spans="1:69" s="30" customFormat="1" ht="59.25" hidden="1" customHeight="1">
      <c r="B16" s="27">
        <f>'Analisis (p)'!A18</f>
        <v>5</v>
      </c>
      <c r="C16" s="25" t="str">
        <f>'Analisis (p)'!B18</f>
        <v>DIBYO ADI SUFITROH</v>
      </c>
      <c r="D16" s="32"/>
      <c r="E16" s="27" t="str">
        <f>'Analisis (p)'!CJ18</f>
        <v>-</v>
      </c>
      <c r="F16" s="150" t="str">
        <f>IF('Koreksi (p)'!BC17='Isian Keg Perb &amp; Peng'!AP$4,'Isian Keg Perb &amp; Peng'!$A$4,IF('Koreksi (p)'!BC17='Isian Keg Perb &amp; Peng'!AP$5,'Isian Keg Perb &amp; Peng'!$A$5,IF('Koreksi (p)'!BC17='Isian Keg Perb &amp; Peng'!AP$6,'Isian Keg Perb &amp; Peng'!$A$6,IF('Koreksi (p)'!BC17='Isian Keg Perb &amp; Peng'!AP$7,'Isian Keg Perb &amp; Peng'!$A$7,IF('Koreksi (p)'!BC17='Isian Keg Perb &amp; Peng'!AP$8,'Isian Keg Perb &amp; Peng'!$A$8,IF('Koreksi (p)'!BC17='Isian Keg Perb &amp; Peng'!AP$9,'Isian Keg Perb &amp; Peng'!$A$9,IF('Koreksi (p)'!BC17='Isian Keg Perb &amp; Peng'!AP$10,'Isian Keg Perb &amp; Peng'!$A$10,IF('Koreksi (p)'!BC17='Isian Keg Perb &amp; Peng'!AP$11,'Isian Keg Perb &amp; Peng'!$A$11,IF('Koreksi (p)'!BC17='Isian Keg Perb &amp; Peng'!AP$12,'Isian Keg Perb &amp; Peng'!$A$12,IF('Koreksi (p)'!BC17='Isian Keg Perb &amp; Peng'!AP$13,'Isian Keg Perb &amp; Peng'!$A$13," "))))))))))</f>
        <v xml:space="preserve"> </v>
      </c>
      <c r="G16" s="150" t="str">
        <f>IF('Koreksi (p)'!BD17='Isian Keg Perb &amp; Peng'!AQ$4,'Isian Keg Perb &amp; Peng'!$A$4,IF('Koreksi (p)'!BD17='Isian Keg Perb &amp; Peng'!AQ$5,'Isian Keg Perb &amp; Peng'!$A$5,IF('Koreksi (p)'!BD17='Isian Keg Perb &amp; Peng'!AQ$6,'Isian Keg Perb &amp; Peng'!$A$6,IF('Koreksi (p)'!BD17='Isian Keg Perb &amp; Peng'!AQ$7,'Isian Keg Perb &amp; Peng'!$A$7,IF('Koreksi (p)'!BD17='Isian Keg Perb &amp; Peng'!AQ$8,'Isian Keg Perb &amp; Peng'!$A$8,IF('Koreksi (p)'!BD17='Isian Keg Perb &amp; Peng'!AQ$9,'Isian Keg Perb &amp; Peng'!$A$9,IF('Koreksi (p)'!BD17='Isian Keg Perb &amp; Peng'!AQ$10,'Isian Keg Perb &amp; Peng'!$A$10,IF('Koreksi (p)'!BD17='Isian Keg Perb &amp; Peng'!AQ$11,'Isian Keg Perb &amp; Peng'!$A$11,IF('Koreksi (p)'!BD17='Isian Keg Perb &amp; Peng'!AQ$12,'Isian Keg Perb &amp; Peng'!$A$12,IF('Koreksi (p)'!BD17='Isian Keg Perb &amp; Peng'!AQ$13,'Isian Keg Perb &amp; Peng'!$A$13," "))))))))))</f>
        <v xml:space="preserve"> </v>
      </c>
      <c r="H16" s="150" t="str">
        <f>IF('Koreksi (p)'!BE17='Isian Keg Perb &amp; Peng'!AR$4,'Isian Keg Perb &amp; Peng'!$A$4,IF('Koreksi (p)'!BE17='Isian Keg Perb &amp; Peng'!AR$5,'Isian Keg Perb &amp; Peng'!$A$5,IF('Koreksi (p)'!BE17='Isian Keg Perb &amp; Peng'!AR$6,'Isian Keg Perb &amp; Peng'!$A$6,IF('Koreksi (p)'!BE17='Isian Keg Perb &amp; Peng'!AR$7,'Isian Keg Perb &amp; Peng'!$A$7,IF('Koreksi (p)'!BE17='Isian Keg Perb &amp; Peng'!AR$8,'Isian Keg Perb &amp; Peng'!$A$8,IF('Koreksi (p)'!BE17='Isian Keg Perb &amp; Peng'!AR$9,'Isian Keg Perb &amp; Peng'!$A$9,IF('Koreksi (p)'!BE17='Isian Keg Perb &amp; Peng'!AR$10,'Isian Keg Perb &amp; Peng'!$A$10,IF('Koreksi (p)'!BE17='Isian Keg Perb &amp; Peng'!AR$11,'Isian Keg Perb &amp; Peng'!$A$11,IF('Koreksi (p)'!BE17='Isian Keg Perb &amp; Peng'!AR$12,'Isian Keg Perb &amp; Peng'!$A$12,IF('Koreksi (p)'!BE17='Isian Keg Perb &amp; Peng'!AR$13,'Isian Keg Perb &amp; Peng'!$A$13," "))))))))))</f>
        <v xml:space="preserve"> </v>
      </c>
      <c r="I16" s="150" t="str">
        <f>IF('Koreksi (p)'!BF17='Isian Keg Perb &amp; Peng'!AS$4,'Isian Keg Perb &amp; Peng'!$A$4,IF('Koreksi (p)'!BF17='Isian Keg Perb &amp; Peng'!AS$5,'Isian Keg Perb &amp; Peng'!$A$5,IF('Koreksi (p)'!BF17='Isian Keg Perb &amp; Peng'!AS$6,'Isian Keg Perb &amp; Peng'!$A$6,IF('Koreksi (p)'!BF17='Isian Keg Perb &amp; Peng'!AS$7,'Isian Keg Perb &amp; Peng'!$A$7,IF('Koreksi (p)'!BF17='Isian Keg Perb &amp; Peng'!AS$8,'Isian Keg Perb &amp; Peng'!$A$8,IF('Koreksi (p)'!BF17='Isian Keg Perb &amp; Peng'!AS$9,'Isian Keg Perb &amp; Peng'!$A$9,IF('Koreksi (p)'!BF17='Isian Keg Perb &amp; Peng'!AS$10,'Isian Keg Perb &amp; Peng'!$A$10,IF('Koreksi (p)'!BF17='Isian Keg Perb &amp; Peng'!AS$11,'Isian Keg Perb &amp; Peng'!$A$11,IF('Koreksi (p)'!BF17='Isian Keg Perb &amp; Peng'!AS$12,'Isian Keg Perb &amp; Peng'!$A$12,IF('Koreksi (p)'!BF17='Isian Keg Perb &amp; Peng'!AS$13,'Isian Keg Perb &amp; Peng'!$A$13," "))))))))))</f>
        <v>Satuan Besaran</v>
      </c>
      <c r="J16" s="150" t="str">
        <f>IF('Koreksi (p)'!BG17='Isian Keg Perb &amp; Peng'!AT$4,'Isian Keg Perb &amp; Peng'!$A$4,IF('Koreksi (p)'!BG17='Isian Keg Perb &amp; Peng'!AT$5,'Isian Keg Perb &amp; Peng'!$A$5,IF('Koreksi (p)'!BG17='Isian Keg Perb &amp; Peng'!AT$6,'Isian Keg Perb &amp; Peng'!$A$6,IF('Koreksi (p)'!BG17='Isian Keg Perb &amp; Peng'!AT$7,'Isian Keg Perb &amp; Peng'!$A$7,IF('Koreksi (p)'!BG17='Isian Keg Perb &amp; Peng'!AT$8,'Isian Keg Perb &amp; Peng'!$A$8,IF('Koreksi (p)'!BG17='Isian Keg Perb &amp; Peng'!AT$9,'Isian Keg Perb &amp; Peng'!$A$9,IF('Koreksi (p)'!BG17='Isian Keg Perb &amp; Peng'!AT$10,'Isian Keg Perb &amp; Peng'!$A$10,IF('Koreksi (p)'!BG17='Isian Keg Perb &amp; Peng'!AT$11,'Isian Keg Perb &amp; Peng'!$A$11,IF('Koreksi (p)'!BG17='Isian Keg Perb &amp; Peng'!AT$12,'Isian Keg Perb &amp; Peng'!$A$12,IF('Koreksi (p)'!BG17='Isian Keg Perb &amp; Peng'!AT$13,'Isian Keg Perb &amp; Peng'!$A$13," "))))))))))</f>
        <v>Satuan Besaran</v>
      </c>
      <c r="K16" s="150" t="str">
        <f>IF('Koreksi (p)'!BH17='Isian Keg Perb &amp; Peng'!AU$4,'Isian Keg Perb &amp; Peng'!$A$4,IF('Koreksi (p)'!BH17='Isian Keg Perb &amp; Peng'!AU$5,'Isian Keg Perb &amp; Peng'!$A$5,IF('Koreksi (p)'!BH17='Isian Keg Perb &amp; Peng'!AU$6,'Isian Keg Perb &amp; Peng'!$A$6,IF('Koreksi (p)'!BH17='Isian Keg Perb &amp; Peng'!AU$7,'Isian Keg Perb &amp; Peng'!$A$7,IF('Koreksi (p)'!BH17='Isian Keg Perb &amp; Peng'!AU$8,'Isian Keg Perb &amp; Peng'!$A$8,IF('Koreksi (p)'!BH17='Isian Keg Perb &amp; Peng'!AU$9,'Isian Keg Perb &amp; Peng'!$A$9,IF('Koreksi (p)'!BH17='Isian Keg Perb &amp; Peng'!AU$10,'Isian Keg Perb &amp; Peng'!$A$10,IF('Koreksi (p)'!BH17='Isian Keg Perb &amp; Peng'!AU$11,'Isian Keg Perb &amp; Peng'!$A$11,IF('Koreksi (p)'!BH17='Isian Keg Perb &amp; Peng'!AU$12,'Isian Keg Perb &amp; Peng'!$A$12,IF('Koreksi (p)'!BH17='Isian Keg Perb &amp; Peng'!AU$13,'Isian Keg Perb &amp; Peng'!$A$13," "))))))))))</f>
        <v xml:space="preserve"> </v>
      </c>
      <c r="L16" s="150" t="str">
        <f>IF('Koreksi (p)'!BI17='Isian Keg Perb &amp; Peng'!AV$4,'Isian Keg Perb &amp; Peng'!$A$4,IF('Koreksi (p)'!BI17='Isian Keg Perb &amp; Peng'!AV$5,'Isian Keg Perb &amp; Peng'!$A$5,IF('Koreksi (p)'!BI17='Isian Keg Perb &amp; Peng'!AV$6,'Isian Keg Perb &amp; Peng'!$A$6,IF('Koreksi (p)'!BI17='Isian Keg Perb &amp; Peng'!AV$7,'Isian Keg Perb &amp; Peng'!$A$7,IF('Koreksi (p)'!BI17='Isian Keg Perb &amp; Peng'!AV$8,'Isian Keg Perb &amp; Peng'!$A$8,IF('Koreksi (p)'!BI17='Isian Keg Perb &amp; Peng'!AV$9,'Isian Keg Perb &amp; Peng'!$A$9,IF('Koreksi (p)'!BI17='Isian Keg Perb &amp; Peng'!AV$10,'Isian Keg Perb &amp; Peng'!$A$10,IF('Koreksi (p)'!BI17='Isian Keg Perb &amp; Peng'!AV$11,'Isian Keg Perb &amp; Peng'!$A$11,IF('Koreksi (p)'!BI17='Isian Keg Perb &amp; Peng'!AV$12,'Isian Keg Perb &amp; Peng'!$A$12,IF('Koreksi (p)'!BI17='Isian Keg Perb &amp; Peng'!AV$13,'Isian Keg Perb &amp; Peng'!$A$13," "))))))))))</f>
        <v>tiga</v>
      </c>
      <c r="M16" s="150" t="str">
        <f>IF('Koreksi (p)'!BJ17='Isian Keg Perb &amp; Peng'!AW$4,'Isian Keg Perb &amp; Peng'!$A$4,IF('Koreksi (p)'!BJ17='Isian Keg Perb &amp; Peng'!AW$5,'Isian Keg Perb &amp; Peng'!$A$5,IF('Koreksi (p)'!BJ17='Isian Keg Perb &amp; Peng'!AW$6,'Isian Keg Perb &amp; Peng'!$A$6,IF('Koreksi (p)'!BJ17='Isian Keg Perb &amp; Peng'!AW$7,'Isian Keg Perb &amp; Peng'!$A$7,IF('Koreksi (p)'!BJ17='Isian Keg Perb &amp; Peng'!AW$8,'Isian Keg Perb &amp; Peng'!$A$8,IF('Koreksi (p)'!BJ17='Isian Keg Perb &amp; Peng'!AW$9,'Isian Keg Perb &amp; Peng'!$A$9,IF('Koreksi (p)'!BJ17='Isian Keg Perb &amp; Peng'!AW$10,'Isian Keg Perb &amp; Peng'!$A$10,IF('Koreksi (p)'!BJ17='Isian Keg Perb &amp; Peng'!AW$11,'Isian Keg Perb &amp; Peng'!$A$11,IF('Koreksi (p)'!BJ17='Isian Keg Perb &amp; Peng'!AW$12,'Isian Keg Perb &amp; Peng'!$A$12,IF('Koreksi (p)'!BJ17='Isian Keg Perb &amp; Peng'!AW$13,'Isian Keg Perb &amp; Peng'!$A$13," "))))))))))</f>
        <v xml:space="preserve"> </v>
      </c>
      <c r="N16" s="150" t="str">
        <f>IF('Koreksi (p)'!BK17='Isian Keg Perb &amp; Peng'!AX$4,'Isian Keg Perb &amp; Peng'!$A$4,IF('Koreksi (p)'!BK17='Isian Keg Perb &amp; Peng'!AX$5,'Isian Keg Perb &amp; Peng'!$A$5,IF('Koreksi (p)'!BK17='Isian Keg Perb &amp; Peng'!AX$6,'Isian Keg Perb &amp; Peng'!$A$6,IF('Koreksi (p)'!BK17='Isian Keg Perb &amp; Peng'!AX$7,'Isian Keg Perb &amp; Peng'!$A$7,IF('Koreksi (p)'!BK17='Isian Keg Perb &amp; Peng'!AX$8,'Isian Keg Perb &amp; Peng'!$A$8,IF('Koreksi (p)'!BK17='Isian Keg Perb &amp; Peng'!AX$9,'Isian Keg Perb &amp; Peng'!$A$9,IF('Koreksi (p)'!BK17='Isian Keg Perb &amp; Peng'!AX$10,'Isian Keg Perb &amp; Peng'!$A$10,IF('Koreksi (p)'!BK17='Isian Keg Perb &amp; Peng'!AX$11,'Isian Keg Perb &amp; Peng'!$A$11,IF('Koreksi (p)'!BK17='Isian Keg Perb &amp; Peng'!AX$12,'Isian Keg Perb &amp; Peng'!$A$12,IF('Koreksi (p)'!BK17='Isian Keg Perb &amp; Peng'!AX$13,'Isian Keg Perb &amp; Peng'!$A$13," "))))))))))</f>
        <v xml:space="preserve"> </v>
      </c>
      <c r="O16" s="150" t="str">
        <f>IF('Koreksi (p)'!BL17='Isian Keg Perb &amp; Peng'!AY$4,'Isian Keg Perb &amp; Peng'!$A$4,IF('Koreksi (p)'!BL17='Isian Keg Perb &amp; Peng'!AY$5,'Isian Keg Perb &amp; Peng'!$A$5,IF('Koreksi (p)'!BL17='Isian Keg Perb &amp; Peng'!AY$6,'Isian Keg Perb &amp; Peng'!$A$6,IF('Koreksi (p)'!BL17='Isian Keg Perb &amp; Peng'!AY$7,'Isian Keg Perb &amp; Peng'!$A$7,IF('Koreksi (p)'!BL17='Isian Keg Perb &amp; Peng'!AY$8,'Isian Keg Perb &amp; Peng'!$A$8,IF('Koreksi (p)'!BL17='Isian Keg Perb &amp; Peng'!AY$9,'Isian Keg Perb &amp; Peng'!$A$9,IF('Koreksi (p)'!BL17='Isian Keg Perb &amp; Peng'!AY$10,'Isian Keg Perb &amp; Peng'!$A$10,IF('Koreksi (p)'!BL17='Isian Keg Perb &amp; Peng'!AY$11,'Isian Keg Perb &amp; Peng'!$A$11,IF('Koreksi (p)'!BL17='Isian Keg Perb &amp; Peng'!AY$12,'Isian Keg Perb &amp; Peng'!$A$12,IF('Koreksi (p)'!BL17='Isian Keg Perb &amp; Peng'!AY$13,'Isian Keg Perb &amp; Peng'!$A$13," "))))))))))</f>
        <v xml:space="preserve"> </v>
      </c>
      <c r="P16" s="150" t="str">
        <f>IF('Koreksi (p)'!BM17='Isian Keg Perb &amp; Peng'!AZ$4,'Isian Keg Perb &amp; Peng'!$A$4,IF('Koreksi (p)'!BM17='Isian Keg Perb &amp; Peng'!AZ$5,'Isian Keg Perb &amp; Peng'!$A$5,IF('Koreksi (p)'!BM17='Isian Keg Perb &amp; Peng'!AZ$6,'Isian Keg Perb &amp; Peng'!$A$6,IF('Koreksi (p)'!BM17='Isian Keg Perb &amp; Peng'!AZ$7,'Isian Keg Perb &amp; Peng'!$A$7,IF('Koreksi (p)'!BM17='Isian Keg Perb &amp; Peng'!AZ$8,'Isian Keg Perb &amp; Peng'!$A$8,IF('Koreksi (p)'!BM17='Isian Keg Perb &amp; Peng'!AZ$9,'Isian Keg Perb &amp; Peng'!$A$9,IF('Koreksi (p)'!BM17='Isian Keg Perb &amp; Peng'!AZ$10,'Isian Keg Perb &amp; Peng'!$A$10,IF('Koreksi (p)'!BM17='Isian Keg Perb &amp; Peng'!AZ$11,'Isian Keg Perb &amp; Peng'!$A$11,IF('Koreksi (p)'!BM17='Isian Keg Perb &amp; Peng'!AZ$12,'Isian Keg Perb &amp; Peng'!$A$12,IF('Koreksi (p)'!BM17='Isian Keg Perb &amp; Peng'!AZ$13,'Isian Keg Perb &amp; Peng'!$A$13," "))))))))))</f>
        <v xml:space="preserve"> </v>
      </c>
      <c r="Q16" s="150" t="str">
        <f>IF('Koreksi (p)'!BN17='Isian Keg Perb &amp; Peng'!BA$4,'Isian Keg Perb &amp; Peng'!$A$4,IF('Koreksi (p)'!BN17='Isian Keg Perb &amp; Peng'!BA$5,'Isian Keg Perb &amp; Peng'!$A$5,IF('Koreksi (p)'!BN17='Isian Keg Perb &amp; Peng'!BA$6,'Isian Keg Perb &amp; Peng'!$A$6,IF('Koreksi (p)'!BN17='Isian Keg Perb &amp; Peng'!BA$7,'Isian Keg Perb &amp; Peng'!$A$7,IF('Koreksi (p)'!BN17='Isian Keg Perb &amp; Peng'!BA$8,'Isian Keg Perb &amp; Peng'!$A$8,IF('Koreksi (p)'!BN17='Isian Keg Perb &amp; Peng'!BA$9,'Isian Keg Perb &amp; Peng'!$A$9,IF('Koreksi (p)'!BN17='Isian Keg Perb &amp; Peng'!BA$10,'Isian Keg Perb &amp; Peng'!$A$10,IF('Koreksi (p)'!BN17='Isian Keg Perb &amp; Peng'!BA$11,'Isian Keg Perb &amp; Peng'!$A$11,IF('Koreksi (p)'!BN17='Isian Keg Perb &amp; Peng'!BA$12,'Isian Keg Perb &amp; Peng'!$A$12,IF('Koreksi (p)'!BN17='Isian Keg Perb &amp; Peng'!BA$13,'Isian Keg Perb &amp; Peng'!$A$13," "))))))))))</f>
        <v xml:space="preserve"> </v>
      </c>
      <c r="R16" s="150" t="str">
        <f>IF('Koreksi (p)'!BO17='Isian Keg Perb &amp; Peng'!BB$4,'Isian Keg Perb &amp; Peng'!$A$4,IF('Koreksi (p)'!BO17='Isian Keg Perb &amp; Peng'!BB$5,'Isian Keg Perb &amp; Peng'!$A$5,IF('Koreksi (p)'!BO17='Isian Keg Perb &amp; Peng'!BB$6,'Isian Keg Perb &amp; Peng'!$A$6,IF('Koreksi (p)'!BO17='Isian Keg Perb &amp; Peng'!BB$7,'Isian Keg Perb &amp; Peng'!$A$7,IF('Koreksi (p)'!BO17='Isian Keg Perb &amp; Peng'!BB$8,'Isian Keg Perb &amp; Peng'!$A$8,IF('Koreksi (p)'!BO17='Isian Keg Perb &amp; Peng'!BB$9,'Isian Keg Perb &amp; Peng'!$A$9,IF('Koreksi (p)'!BO17='Isian Keg Perb &amp; Peng'!BB$10,'Isian Keg Perb &amp; Peng'!$A$10,IF('Koreksi (p)'!BO17='Isian Keg Perb &amp; Peng'!BB$11,'Isian Keg Perb &amp; Peng'!$A$11,IF('Koreksi (p)'!BO17='Isian Keg Perb &amp; Peng'!BB$12,'Isian Keg Perb &amp; Peng'!$A$12,IF('Koreksi (p)'!BO17='Isian Keg Perb &amp; Peng'!BB$13,'Isian Keg Perb &amp; Peng'!$A$13," "))))))))))</f>
        <v xml:space="preserve"> </v>
      </c>
      <c r="S16" s="150" t="str">
        <f>IF('Koreksi (p)'!BP17='Isian Keg Perb &amp; Peng'!BC$4,'Isian Keg Perb &amp; Peng'!$A$4,IF('Koreksi (p)'!BP17='Isian Keg Perb &amp; Peng'!BC$5,'Isian Keg Perb &amp; Peng'!$A$5,IF('Koreksi (p)'!BP17='Isian Keg Perb &amp; Peng'!BC$6,'Isian Keg Perb &amp; Peng'!$A$6,IF('Koreksi (p)'!BP17='Isian Keg Perb &amp; Peng'!BC$7,'Isian Keg Perb &amp; Peng'!$A$7,IF('Koreksi (p)'!BP17='Isian Keg Perb &amp; Peng'!BC$8,'Isian Keg Perb &amp; Peng'!$A$8,IF('Koreksi (p)'!BP17='Isian Keg Perb &amp; Peng'!BC$9,'Isian Keg Perb &amp; Peng'!$A$9,IF('Koreksi (p)'!BP17='Isian Keg Perb &amp; Peng'!BC$10,'Isian Keg Perb &amp; Peng'!$A$10,IF('Koreksi (p)'!BP17='Isian Keg Perb &amp; Peng'!BC$11,'Isian Keg Perb &amp; Peng'!$A$11,IF('Koreksi (p)'!BP17='Isian Keg Perb &amp; Peng'!BC$12,'Isian Keg Perb &amp; Peng'!$A$12,IF('Koreksi (p)'!BP17='Isian Keg Perb &amp; Peng'!BC$13,'Isian Keg Perb &amp; Peng'!$A$13," "))))))))))</f>
        <v xml:space="preserve"> </v>
      </c>
      <c r="T16" s="150" t="str">
        <f>IF('Koreksi (p)'!BQ17='Isian Keg Perb &amp; Peng'!BD$4,'Isian Keg Perb &amp; Peng'!$A$4,IF('Koreksi (p)'!BQ17='Isian Keg Perb &amp; Peng'!BD$5,'Isian Keg Perb &amp; Peng'!$A$5,IF('Koreksi (p)'!BQ17='Isian Keg Perb &amp; Peng'!BD$6,'Isian Keg Perb &amp; Peng'!$A$6,IF('Koreksi (p)'!BQ17='Isian Keg Perb &amp; Peng'!BD$7,'Isian Keg Perb &amp; Peng'!$A$7,IF('Koreksi (p)'!BQ17='Isian Keg Perb &amp; Peng'!BD$8,'Isian Keg Perb &amp; Peng'!$A$8,IF('Koreksi (p)'!BQ17='Isian Keg Perb &amp; Peng'!BD$9,'Isian Keg Perb &amp; Peng'!$A$9,IF('Koreksi (p)'!BQ17='Isian Keg Perb &amp; Peng'!BD$10,'Isian Keg Perb &amp; Peng'!$A$10,IF('Koreksi (p)'!BQ17='Isian Keg Perb &amp; Peng'!BD$11,'Isian Keg Perb &amp; Peng'!$A$11,IF('Koreksi (p)'!BQ17='Isian Keg Perb &amp; Peng'!BD$12,'Isian Keg Perb &amp; Peng'!$A$12,IF('Koreksi (p)'!BQ17='Isian Keg Perb &amp; Peng'!BD$13,'Isian Keg Perb &amp; Peng'!$A$13," "))))))))))</f>
        <v xml:space="preserve"> </v>
      </c>
      <c r="U16" s="150" t="str">
        <f>IF('Koreksi (p)'!BR17='Isian Keg Perb &amp; Peng'!BE$4,'Isian Keg Perb &amp; Peng'!$A$4,IF('Koreksi (p)'!BR17='Isian Keg Perb &amp; Peng'!BE$5,'Isian Keg Perb &amp; Peng'!$A$5,IF('Koreksi (p)'!BR17='Isian Keg Perb &amp; Peng'!BE$6,'Isian Keg Perb &amp; Peng'!$A$6,IF('Koreksi (p)'!BR17='Isian Keg Perb &amp; Peng'!BE$7,'Isian Keg Perb &amp; Peng'!$A$7,IF('Koreksi (p)'!BR17='Isian Keg Perb &amp; Peng'!BE$8,'Isian Keg Perb &amp; Peng'!$A$8,IF('Koreksi (p)'!BR17='Isian Keg Perb &amp; Peng'!BE$9,'Isian Keg Perb &amp; Peng'!$A$9,IF('Koreksi (p)'!BR17='Isian Keg Perb &amp; Peng'!BE$10,'Isian Keg Perb &amp; Peng'!$A$10,IF('Koreksi (p)'!BR17='Isian Keg Perb &amp; Peng'!BE$11,'Isian Keg Perb &amp; Peng'!$A$11,IF('Koreksi (p)'!BR17='Isian Keg Perb &amp; Peng'!BE$12,'Isian Keg Perb &amp; Peng'!$A$12,IF('Koreksi (p)'!BR17='Isian Keg Perb &amp; Peng'!BE$13,'Isian Keg Perb &amp; Peng'!$A$13," "))))))))))</f>
        <v xml:space="preserve"> </v>
      </c>
      <c r="V16" s="150" t="str">
        <f>IF('Koreksi (p)'!BS17='Isian Keg Perb &amp; Peng'!BF$4,'Isian Keg Perb &amp; Peng'!$A$4,IF('Koreksi (p)'!BS17='Isian Keg Perb &amp; Peng'!BF$5,'Isian Keg Perb &amp; Peng'!$A$5,IF('Koreksi (p)'!BS17='Isian Keg Perb &amp; Peng'!BF$6,'Isian Keg Perb &amp; Peng'!$A$6,IF('Koreksi (p)'!BS17='Isian Keg Perb &amp; Peng'!BF$7,'Isian Keg Perb &amp; Peng'!$A$7,IF('Koreksi (p)'!BS17='Isian Keg Perb &amp; Peng'!BF$8,'Isian Keg Perb &amp; Peng'!$A$8,IF('Koreksi (p)'!BS17='Isian Keg Perb &amp; Peng'!BF$9,'Isian Keg Perb &amp; Peng'!$A$9,IF('Koreksi (p)'!BS17='Isian Keg Perb &amp; Peng'!BF$10,'Isian Keg Perb &amp; Peng'!$A$10,IF('Koreksi (p)'!BS17='Isian Keg Perb &amp; Peng'!BF$11,'Isian Keg Perb &amp; Peng'!$A$11,IF('Koreksi (p)'!BS17='Isian Keg Perb &amp; Peng'!BF$12,'Isian Keg Perb &amp; Peng'!$A$12,IF('Koreksi (p)'!BS17='Isian Keg Perb &amp; Peng'!BF$13,'Isian Keg Perb &amp; Peng'!$A$13," "))))))))))</f>
        <v xml:space="preserve"> </v>
      </c>
      <c r="W16" s="150" t="str">
        <f>IF('Koreksi (p)'!BT17='Isian Keg Perb &amp; Peng'!BG$4,'Isian Keg Perb &amp; Peng'!$A$4,IF('Koreksi (p)'!BT17='Isian Keg Perb &amp; Peng'!BG$5,'Isian Keg Perb &amp; Peng'!$A$5,IF('Koreksi (p)'!BT17='Isian Keg Perb &amp; Peng'!BG$6,'Isian Keg Perb &amp; Peng'!$A$6,IF('Koreksi (p)'!BT17='Isian Keg Perb &amp; Peng'!BG$7,'Isian Keg Perb &amp; Peng'!$A$7,IF('Koreksi (p)'!BT17='Isian Keg Perb &amp; Peng'!BG$8,'Isian Keg Perb &amp; Peng'!$A$8,IF('Koreksi (p)'!BT17='Isian Keg Perb &amp; Peng'!BG$9,'Isian Keg Perb &amp; Peng'!$A$9,IF('Koreksi (p)'!BT17='Isian Keg Perb &amp; Peng'!BG$10,'Isian Keg Perb &amp; Peng'!$A$10,IF('Koreksi (p)'!BT17='Isian Keg Perb &amp; Peng'!BG$11,'Isian Keg Perb &amp; Peng'!$A$11,IF('Koreksi (p)'!BT17='Isian Keg Perb &amp; Peng'!BG$12,'Isian Keg Perb &amp; Peng'!$A$12,IF('Koreksi (p)'!BT17='Isian Keg Perb &amp; Peng'!BG$13,'Isian Keg Perb &amp; Peng'!$A$13," "))))))))))</f>
        <v xml:space="preserve"> </v>
      </c>
      <c r="X16" s="150" t="str">
        <f>IF('Koreksi (p)'!BU17='Isian Keg Perb &amp; Peng'!BH$4,'Isian Keg Perb &amp; Peng'!$A$4,IF('Koreksi (p)'!BU17='Isian Keg Perb &amp; Peng'!BH$5,'Isian Keg Perb &amp; Peng'!$A$5,IF('Koreksi (p)'!BU17='Isian Keg Perb &amp; Peng'!BH$6,'Isian Keg Perb &amp; Peng'!$A$6,IF('Koreksi (p)'!BU17='Isian Keg Perb &amp; Peng'!BH$7,'Isian Keg Perb &amp; Peng'!$A$7,IF('Koreksi (p)'!BU17='Isian Keg Perb &amp; Peng'!BH$8,'Isian Keg Perb &amp; Peng'!$A$8,IF('Koreksi (p)'!BU17='Isian Keg Perb &amp; Peng'!BH$9,'Isian Keg Perb &amp; Peng'!$A$9,IF('Koreksi (p)'!BU17='Isian Keg Perb &amp; Peng'!BH$10,'Isian Keg Perb &amp; Peng'!$A$10,IF('Koreksi (p)'!BU17='Isian Keg Perb &amp; Peng'!BH$11,'Isian Keg Perb &amp; Peng'!$A$11,IF('Koreksi (p)'!BU17='Isian Keg Perb &amp; Peng'!BH$12,'Isian Keg Perb &amp; Peng'!$A$12,IF('Koreksi (p)'!BU17='Isian Keg Perb &amp; Peng'!BH$13,'Isian Keg Perb &amp; Peng'!$A$13," "))))))))))</f>
        <v xml:space="preserve"> </v>
      </c>
      <c r="Y16" s="150" t="str">
        <f>IF('Koreksi (p)'!BV17='Isian Keg Perb &amp; Peng'!BI$4,'Isian Keg Perb &amp; Peng'!$A$4,IF('Koreksi (p)'!BV17='Isian Keg Perb &amp; Peng'!BI$5,'Isian Keg Perb &amp; Peng'!$A$5,IF('Koreksi (p)'!BV17='Isian Keg Perb &amp; Peng'!BI$6,'Isian Keg Perb &amp; Peng'!$A$6,IF('Koreksi (p)'!BV17='Isian Keg Perb &amp; Peng'!BI$7,'Isian Keg Perb &amp; Peng'!$A$7,IF('Koreksi (p)'!BV17='Isian Keg Perb &amp; Peng'!BI$8,'Isian Keg Perb &amp; Peng'!$A$8,IF('Koreksi (p)'!BV17='Isian Keg Perb &amp; Peng'!BI$9,'Isian Keg Perb &amp; Peng'!$A$9,IF('Koreksi (p)'!BV17='Isian Keg Perb &amp; Peng'!BI$10,'Isian Keg Perb &amp; Peng'!$A$10,IF('Koreksi (p)'!BV17='Isian Keg Perb &amp; Peng'!BI$11,'Isian Keg Perb &amp; Peng'!$A$11,IF('Koreksi (p)'!BV17='Isian Keg Perb &amp; Peng'!BI$12,'Isian Keg Perb &amp; Peng'!$A$12,IF('Koreksi (p)'!BV17='Isian Keg Perb &amp; Peng'!BI$13,'Isian Keg Perb &amp; Peng'!$A$13," "))))))))))</f>
        <v xml:space="preserve"> </v>
      </c>
      <c r="Z16" s="150" t="str">
        <f>IF('Koreksi (p)'!BW17='Isian Keg Perb &amp; Peng'!BJ$4,'Isian Keg Perb &amp; Peng'!$A$4,IF('Koreksi (p)'!BW17='Isian Keg Perb &amp; Peng'!BJ$5,'Isian Keg Perb &amp; Peng'!$A$5,IF('Koreksi (p)'!BW17='Isian Keg Perb &amp; Peng'!BJ$6,'Isian Keg Perb &amp; Peng'!$A$6,IF('Koreksi (p)'!BW17='Isian Keg Perb &amp; Peng'!BJ$7,'Isian Keg Perb &amp; Peng'!$A$7,IF('Koreksi (p)'!BW17='Isian Keg Perb &amp; Peng'!BJ$8,'Isian Keg Perb &amp; Peng'!$A$8,IF('Koreksi (p)'!BW17='Isian Keg Perb &amp; Peng'!BJ$9,'Isian Keg Perb &amp; Peng'!$A$9,IF('Koreksi (p)'!BW17='Isian Keg Perb &amp; Peng'!BJ$10,'Isian Keg Perb &amp; Peng'!$A$10,IF('Koreksi (p)'!BW17='Isian Keg Perb &amp; Peng'!BJ$11,'Isian Keg Perb &amp; Peng'!$A$11,IF('Koreksi (p)'!BW17='Isian Keg Perb &amp; Peng'!BJ$12,'Isian Keg Perb &amp; Peng'!$A$12,IF('Koreksi (p)'!BW17='Isian Keg Perb &amp; Peng'!BJ$13,'Isian Keg Perb &amp; Peng'!$A$13," "))))))))))</f>
        <v xml:space="preserve"> </v>
      </c>
      <c r="AA16" s="150" t="str">
        <f>IF('Koreksi (p)'!BX17='Isian Keg Perb &amp; Peng'!BK$4,'Isian Keg Perb &amp; Peng'!$A$4,IF('Koreksi (p)'!BX17='Isian Keg Perb &amp; Peng'!BK$5,'Isian Keg Perb &amp; Peng'!$A$5,IF('Koreksi (p)'!BX17='Isian Keg Perb &amp; Peng'!BK$6,'Isian Keg Perb &amp; Peng'!$A$6,IF('Koreksi (p)'!BX17='Isian Keg Perb &amp; Peng'!BK$7,'Isian Keg Perb &amp; Peng'!$A$7,IF('Koreksi (p)'!BX17='Isian Keg Perb &amp; Peng'!BK$8,'Isian Keg Perb &amp; Peng'!$A$8,IF('Koreksi (p)'!BX17='Isian Keg Perb &amp; Peng'!BK$9,'Isian Keg Perb &amp; Peng'!$A$9,IF('Koreksi (p)'!BX17='Isian Keg Perb &amp; Peng'!BK$10,'Isian Keg Perb &amp; Peng'!$A$10,IF('Koreksi (p)'!BX17='Isian Keg Perb &amp; Peng'!BK$11,'Isian Keg Perb &amp; Peng'!$A$11,IF('Koreksi (p)'!BX17='Isian Keg Perb &amp; Peng'!BK$12,'Isian Keg Perb &amp; Peng'!$A$12,IF('Koreksi (p)'!BX17='Isian Keg Perb &amp; Peng'!BK$13,'Isian Keg Perb &amp; Peng'!$A$13," "))))))))))</f>
        <v xml:space="preserve"> </v>
      </c>
      <c r="AB16" s="150" t="str">
        <f>IF('Koreksi (p)'!BY17='Isian Keg Perb &amp; Peng'!BL$4,'Isian Keg Perb &amp; Peng'!$A$4,IF('Koreksi (p)'!BY17='Isian Keg Perb &amp; Peng'!BL$5,'Isian Keg Perb &amp; Peng'!$A$5,IF('Koreksi (p)'!BY17='Isian Keg Perb &amp; Peng'!BL$6,'Isian Keg Perb &amp; Peng'!$A$6,IF('Koreksi (p)'!BY17='Isian Keg Perb &amp; Peng'!BL$7,'Isian Keg Perb &amp; Peng'!$A$7,IF('Koreksi (p)'!BY17='Isian Keg Perb &amp; Peng'!BL$8,'Isian Keg Perb &amp; Peng'!$A$8,IF('Koreksi (p)'!BY17='Isian Keg Perb &amp; Peng'!BL$9,'Isian Keg Perb &amp; Peng'!$A$9,IF('Koreksi (p)'!BY17='Isian Keg Perb &amp; Peng'!BL$10,'Isian Keg Perb &amp; Peng'!$A$10,IF('Koreksi (p)'!BY17='Isian Keg Perb &amp; Peng'!BL$11,'Isian Keg Perb &amp; Peng'!$A$11,IF('Koreksi (p)'!BY17='Isian Keg Perb &amp; Peng'!BL$12,'Isian Keg Perb &amp; Peng'!$A$12,IF('Koreksi (p)'!BY17='Isian Keg Perb &amp; Peng'!BL$13,'Isian Keg Perb &amp; Peng'!$A$13," "))))))))))</f>
        <v xml:space="preserve"> </v>
      </c>
      <c r="AC16" s="150" t="str">
        <f>IF('Koreksi (p)'!BZ17='Isian Keg Perb &amp; Peng'!BM$4,'Isian Keg Perb &amp; Peng'!$A$4,IF('Koreksi (p)'!BZ17='Isian Keg Perb &amp; Peng'!BM$5,'Isian Keg Perb &amp; Peng'!$A$5,IF('Koreksi (p)'!BZ17='Isian Keg Perb &amp; Peng'!BM$6,'Isian Keg Perb &amp; Peng'!$A$6,IF('Koreksi (p)'!BZ17='Isian Keg Perb &amp; Peng'!BM$7,'Isian Keg Perb &amp; Peng'!$A$7,IF('Koreksi (p)'!BZ17='Isian Keg Perb &amp; Peng'!BM$8,'Isian Keg Perb &amp; Peng'!$A$8,IF('Koreksi (p)'!BZ17='Isian Keg Perb &amp; Peng'!BM$9,'Isian Keg Perb &amp; Peng'!$A$9,IF('Koreksi (p)'!BZ17='Isian Keg Perb &amp; Peng'!BM$10,'Isian Keg Perb &amp; Peng'!$A$10,IF('Koreksi (p)'!BZ17='Isian Keg Perb &amp; Peng'!BM$11,'Isian Keg Perb &amp; Peng'!$A$11,IF('Koreksi (p)'!BZ17='Isian Keg Perb &amp; Peng'!BM$12,'Isian Keg Perb &amp; Peng'!$A$12,IF('Koreksi (p)'!BZ17='Isian Keg Perb &amp; Peng'!BM$13,'Isian Keg Perb &amp; Peng'!$A$13," "))))))))))</f>
        <v xml:space="preserve"> </v>
      </c>
      <c r="AD16" s="150" t="str">
        <f>IF('Koreksi (p)'!CA17='Isian Keg Perb &amp; Peng'!BN$4,'Isian Keg Perb &amp; Peng'!$A$4,IF('Koreksi (p)'!CA17='Isian Keg Perb &amp; Peng'!BN$5,'Isian Keg Perb &amp; Peng'!$A$5,IF('Koreksi (p)'!CA17='Isian Keg Perb &amp; Peng'!BN$6,'Isian Keg Perb &amp; Peng'!$A$6,IF('Koreksi (p)'!CA17='Isian Keg Perb &amp; Peng'!BN$7,'Isian Keg Perb &amp; Peng'!$A$7,IF('Koreksi (p)'!CA17='Isian Keg Perb &amp; Peng'!BN$8,'Isian Keg Perb &amp; Peng'!$A$8,IF('Koreksi (p)'!CA17='Isian Keg Perb &amp; Peng'!BN$9,'Isian Keg Perb &amp; Peng'!$A$9,IF('Koreksi (p)'!CA17='Isian Keg Perb &amp; Peng'!BN$10,'Isian Keg Perb &amp; Peng'!$A$10,IF('Koreksi (p)'!CA17='Isian Keg Perb &amp; Peng'!BN$11,'Isian Keg Perb &amp; Peng'!$A$11,IF('Koreksi (p)'!CA17='Isian Keg Perb &amp; Peng'!BN$12,'Isian Keg Perb &amp; Peng'!$A$12,IF('Koreksi (p)'!CA17='Isian Keg Perb &amp; Peng'!BN$13,'Isian Keg Perb &amp; Peng'!$A$13," "))))))))))</f>
        <v xml:space="preserve"> </v>
      </c>
      <c r="AE16" s="150" t="str">
        <f>IF('Koreksi (p)'!CB17='Isian Keg Perb &amp; Peng'!BO$4,'Isian Keg Perb &amp; Peng'!$A$4,IF('Koreksi (p)'!CB17='Isian Keg Perb &amp; Peng'!BO$5,'Isian Keg Perb &amp; Peng'!$A$5,IF('Koreksi (p)'!CB17='Isian Keg Perb &amp; Peng'!BO$6,'Isian Keg Perb &amp; Peng'!$A$6,IF('Koreksi (p)'!CB17='Isian Keg Perb &amp; Peng'!BO$7,'Isian Keg Perb &amp; Peng'!$A$7,IF('Koreksi (p)'!CB17='Isian Keg Perb &amp; Peng'!BO$8,'Isian Keg Perb &amp; Peng'!$A$8,IF('Koreksi (p)'!CB17='Isian Keg Perb &amp; Peng'!BO$9,'Isian Keg Perb &amp; Peng'!$A$9,IF('Koreksi (p)'!CB17='Isian Keg Perb &amp; Peng'!BO$10,'Isian Keg Perb &amp; Peng'!$A$10,IF('Koreksi (p)'!CB17='Isian Keg Perb &amp; Peng'!BO$11,'Isian Keg Perb &amp; Peng'!$A$11,IF('Koreksi (p)'!CB17='Isian Keg Perb &amp; Peng'!BO$12,'Isian Keg Perb &amp; Peng'!$A$12,IF('Koreksi (p)'!CB17='Isian Keg Perb &amp; Peng'!BO$13,'Isian Keg Perb &amp; Peng'!$A$13," "))))))))))</f>
        <v xml:space="preserve"> </v>
      </c>
      <c r="AF16" s="150" t="str">
        <f>IF('Koreksi (p)'!CC17='Isian Keg Perb &amp; Peng'!BP$4,'Isian Keg Perb &amp; Peng'!$A$4,IF('Koreksi (p)'!CC17='Isian Keg Perb &amp; Peng'!BP$5,'Isian Keg Perb &amp; Peng'!$A$5,IF('Koreksi (p)'!CC17='Isian Keg Perb &amp; Peng'!BP$6,'Isian Keg Perb &amp; Peng'!$A$6,IF('Koreksi (p)'!CC17='Isian Keg Perb &amp; Peng'!BP$7,'Isian Keg Perb &amp; Peng'!$A$7,IF('Koreksi (p)'!CC17='Isian Keg Perb &amp; Peng'!BP$8,'Isian Keg Perb &amp; Peng'!$A$8,IF('Koreksi (p)'!CC17='Isian Keg Perb &amp; Peng'!BP$9,'Isian Keg Perb &amp; Peng'!$A$9,IF('Koreksi (p)'!CC17='Isian Keg Perb &amp; Peng'!BP$10,'Isian Keg Perb &amp; Peng'!$A$10,IF('Koreksi (p)'!CC17='Isian Keg Perb &amp; Peng'!BP$11,'Isian Keg Perb &amp; Peng'!$A$11,IF('Koreksi (p)'!CC17='Isian Keg Perb &amp; Peng'!BP$12,'Isian Keg Perb &amp; Peng'!$A$12,IF('Koreksi (p)'!CC17='Isian Keg Perb &amp; Peng'!BP$13,'Isian Keg Perb &amp; Peng'!$A$13," "))))))))))</f>
        <v xml:space="preserve"> </v>
      </c>
      <c r="AG16" s="150" t="str">
        <f>IF('Koreksi (p)'!CD17='Isian Keg Perb &amp; Peng'!BQ$4,'Isian Keg Perb &amp; Peng'!$A$4,IF('Koreksi (p)'!CD17='Isian Keg Perb &amp; Peng'!BQ$5,'Isian Keg Perb &amp; Peng'!$A$5,IF('Koreksi (p)'!CD17='Isian Keg Perb &amp; Peng'!BQ$6,'Isian Keg Perb &amp; Peng'!$A$6,IF('Koreksi (p)'!CD17='Isian Keg Perb &amp; Peng'!BQ$7,'Isian Keg Perb &amp; Peng'!$A$7,IF('Koreksi (p)'!CD17='Isian Keg Perb &amp; Peng'!BQ$8,'Isian Keg Perb &amp; Peng'!$A$8,IF('Koreksi (p)'!CD17='Isian Keg Perb &amp; Peng'!BQ$9,'Isian Keg Perb &amp; Peng'!$A$9,IF('Koreksi (p)'!CD17='Isian Keg Perb &amp; Peng'!BQ$10,'Isian Keg Perb &amp; Peng'!$A$10,IF('Koreksi (p)'!CD17='Isian Keg Perb &amp; Peng'!BQ$11,'Isian Keg Perb &amp; Peng'!$A$11,IF('Koreksi (p)'!CD17='Isian Keg Perb &amp; Peng'!BQ$12,'Isian Keg Perb &amp; Peng'!$A$12,IF('Koreksi (p)'!CD17='Isian Keg Perb &amp; Peng'!BQ$13,'Isian Keg Perb &amp; Peng'!$A$13," "))))))))))</f>
        <v xml:space="preserve"> </v>
      </c>
      <c r="AH16" s="150" t="str">
        <f>IF('Koreksi (p)'!CE17='Isian Keg Perb &amp; Peng'!BR$4,'Isian Keg Perb &amp; Peng'!$A$4,IF('Koreksi (p)'!CE17='Isian Keg Perb &amp; Peng'!BR$5,'Isian Keg Perb &amp; Peng'!$A$5,IF('Koreksi (p)'!CE17='Isian Keg Perb &amp; Peng'!BR$6,'Isian Keg Perb &amp; Peng'!$A$6,IF('Koreksi (p)'!CE17='Isian Keg Perb &amp; Peng'!BR$7,'Isian Keg Perb &amp; Peng'!$A$7,IF('Koreksi (p)'!CE17='Isian Keg Perb &amp; Peng'!BR$8,'Isian Keg Perb &amp; Peng'!$A$8,IF('Koreksi (p)'!CE17='Isian Keg Perb &amp; Peng'!BR$9,'Isian Keg Perb &amp; Peng'!$A$9,IF('Koreksi (p)'!CE17='Isian Keg Perb &amp; Peng'!BR$10,'Isian Keg Perb &amp; Peng'!$A$10,IF('Koreksi (p)'!CE17='Isian Keg Perb &amp; Peng'!BR$11,'Isian Keg Perb &amp; Peng'!$A$11,IF('Koreksi (p)'!CE17='Isian Keg Perb &amp; Peng'!BR$12,'Isian Keg Perb &amp; Peng'!$A$12,IF('Koreksi (p)'!CE17='Isian Keg Perb &amp; Peng'!BR$13,'Isian Keg Perb &amp; Peng'!$A$13," "))))))))))</f>
        <v xml:space="preserve"> </v>
      </c>
      <c r="AI16" s="150" t="str">
        <f>IF('Koreksi (p)'!CF17='Isian Keg Perb &amp; Peng'!BS$4,'Isian Keg Perb &amp; Peng'!$A$4,IF('Koreksi (p)'!CF17='Isian Keg Perb &amp; Peng'!BS$5,'Isian Keg Perb &amp; Peng'!$A$5,IF('Koreksi (p)'!CF17='Isian Keg Perb &amp; Peng'!BS$6,'Isian Keg Perb &amp; Peng'!$A$6,IF('Koreksi (p)'!CF17='Isian Keg Perb &amp; Peng'!BS$7,'Isian Keg Perb &amp; Peng'!$A$7,IF('Koreksi (p)'!CF17='Isian Keg Perb &amp; Peng'!BS$8,'Isian Keg Perb &amp; Peng'!$A$8,IF('Koreksi (p)'!CF17='Isian Keg Perb &amp; Peng'!BS$9,'Isian Keg Perb &amp; Peng'!$A$9,IF('Koreksi (p)'!CF17='Isian Keg Perb &amp; Peng'!BS$10,'Isian Keg Perb &amp; Peng'!$A$10,IF('Koreksi (p)'!CF17='Isian Keg Perb &amp; Peng'!BS$11,'Isian Keg Perb &amp; Peng'!$A$11,IF('Koreksi (p)'!CF17='Isian Keg Perb &amp; Peng'!BS$12,'Isian Keg Perb &amp; Peng'!$A$12,IF('Koreksi (p)'!CF17='Isian Keg Perb &amp; Peng'!BS$13,'Isian Keg Perb &amp; Peng'!$A$13," "))))))))))</f>
        <v xml:space="preserve"> </v>
      </c>
      <c r="AJ16" s="150" t="str">
        <f>IF('Koreksi (p)'!CG17='Isian Keg Perb &amp; Peng'!BT$4,'Isian Keg Perb &amp; Peng'!$A$4,IF('Koreksi (p)'!CG17='Isian Keg Perb &amp; Peng'!BT$5,'Isian Keg Perb &amp; Peng'!$A$5,IF('Koreksi (p)'!CG17='Isian Keg Perb &amp; Peng'!BT$6,'Isian Keg Perb &amp; Peng'!$A$6,IF('Koreksi (p)'!CG17='Isian Keg Perb &amp; Peng'!BT$7,'Isian Keg Perb &amp; Peng'!$A$7,IF('Koreksi (p)'!CG17='Isian Keg Perb &amp; Peng'!BT$8,'Isian Keg Perb &amp; Peng'!$A$8,IF('Koreksi (p)'!CG17='Isian Keg Perb &amp; Peng'!BT$9,'Isian Keg Perb &amp; Peng'!$A$9,IF('Koreksi (p)'!CG17='Isian Keg Perb &amp; Peng'!BT$10,'Isian Keg Perb &amp; Peng'!$A$10,IF('Koreksi (p)'!CG17='Isian Keg Perb &amp; Peng'!BT$11,'Isian Keg Perb &amp; Peng'!$A$11,IF('Koreksi (p)'!CG17='Isian Keg Perb &amp; Peng'!BT$12,'Isian Keg Perb &amp; Peng'!$A$12,IF('Koreksi (p)'!CG17='Isian Keg Perb &amp; Peng'!BT$13,'Isian Keg Perb &amp; Peng'!$A$13," "))))))))))</f>
        <v xml:space="preserve"> </v>
      </c>
      <c r="AK16" s="150" t="str">
        <f>IF('Koreksi (p)'!CH17='Isian Keg Perb &amp; Peng'!BU$4,'Isian Keg Perb &amp; Peng'!$A$4,IF('Koreksi (p)'!CH17='Isian Keg Perb &amp; Peng'!BU$5,'Isian Keg Perb &amp; Peng'!$A$5,IF('Koreksi (p)'!CH17='Isian Keg Perb &amp; Peng'!BU$6,'Isian Keg Perb &amp; Peng'!$A$6,IF('Koreksi (p)'!CH17='Isian Keg Perb &amp; Peng'!BU$7,'Isian Keg Perb &amp; Peng'!$A$7,IF('Koreksi (p)'!CH17='Isian Keg Perb &amp; Peng'!BU$8,'Isian Keg Perb &amp; Peng'!$A$8,IF('Koreksi (p)'!CH17='Isian Keg Perb &amp; Peng'!BU$9,'Isian Keg Perb &amp; Peng'!$A$9,IF('Koreksi (p)'!CH17='Isian Keg Perb &amp; Peng'!BU$10,'Isian Keg Perb &amp; Peng'!$A$10,IF('Koreksi (p)'!CH17='Isian Keg Perb &amp; Peng'!BU$11,'Isian Keg Perb &amp; Peng'!$A$11,IF('Koreksi (p)'!CH17='Isian Keg Perb &amp; Peng'!BU$12,'Isian Keg Perb &amp; Peng'!$A$12,IF('Koreksi (p)'!CH17='Isian Keg Perb &amp; Peng'!BU$13,'Isian Keg Perb &amp; Peng'!$A$13," "))))))))))</f>
        <v xml:space="preserve"> </v>
      </c>
      <c r="AL16" s="150" t="str">
        <f>IF('Koreksi (p)'!CI17='Isian Keg Perb &amp; Peng'!BV$4,'Isian Keg Perb &amp; Peng'!$A$4,IF('Koreksi (p)'!CI17='Isian Keg Perb &amp; Peng'!BV$5,'Isian Keg Perb &amp; Peng'!$A$5,IF('Koreksi (p)'!CI17='Isian Keg Perb &amp; Peng'!BV$6,'Isian Keg Perb &amp; Peng'!$A$6,IF('Koreksi (p)'!CI17='Isian Keg Perb &amp; Peng'!BV$7,'Isian Keg Perb &amp; Peng'!$A$7,IF('Koreksi (p)'!CI17='Isian Keg Perb &amp; Peng'!BV$8,'Isian Keg Perb &amp; Peng'!$A$8,IF('Koreksi (p)'!CI17='Isian Keg Perb &amp; Peng'!BV$9,'Isian Keg Perb &amp; Peng'!$A$9,IF('Koreksi (p)'!CI17='Isian Keg Perb &amp; Peng'!BV$10,'Isian Keg Perb &amp; Peng'!$A$10,IF('Koreksi (p)'!CI17='Isian Keg Perb &amp; Peng'!BV$11,'Isian Keg Perb &amp; Peng'!$A$11,IF('Koreksi (p)'!CI17='Isian Keg Perb &amp; Peng'!BV$12,'Isian Keg Perb &amp; Peng'!$A$12,IF('Koreksi (p)'!CI17='Isian Keg Perb &amp; Peng'!BV$13,'Isian Keg Perb &amp; Peng'!$A$13," "))))))))))</f>
        <v xml:space="preserve"> </v>
      </c>
      <c r="AM16" s="150" t="str">
        <f>IF('Koreksi (p)'!CJ17='Isian Keg Perb &amp; Peng'!BW$4,'Isian Keg Perb &amp; Peng'!$A$4,IF('Koreksi (p)'!CJ17='Isian Keg Perb &amp; Peng'!BW$5,'Isian Keg Perb &amp; Peng'!$A$5,IF('Koreksi (p)'!CJ17='Isian Keg Perb &amp; Peng'!BW$6,'Isian Keg Perb &amp; Peng'!$A$6,IF('Koreksi (p)'!CJ17='Isian Keg Perb &amp; Peng'!BW$7,'Isian Keg Perb &amp; Peng'!$A$7,IF('Koreksi (p)'!CJ17='Isian Keg Perb &amp; Peng'!BW$8,'Isian Keg Perb &amp; Peng'!$A$8,IF('Koreksi (p)'!CJ17='Isian Keg Perb &amp; Peng'!BW$9,'Isian Keg Perb &amp; Peng'!$A$9,IF('Koreksi (p)'!CJ17='Isian Keg Perb &amp; Peng'!BW$10,'Isian Keg Perb &amp; Peng'!$A$10,IF('Koreksi (p)'!CJ17='Isian Keg Perb &amp; Peng'!BW$11,'Isian Keg Perb &amp; Peng'!$A$11,IF('Koreksi (p)'!CJ17='Isian Keg Perb &amp; Peng'!BW$12,'Isian Keg Perb &amp; Peng'!$A$12,IF('Koreksi (p)'!CJ17='Isian Keg Perb &amp; Peng'!BW$13,'Isian Keg Perb &amp; Peng'!$A$13," "))))))))))</f>
        <v xml:space="preserve"> </v>
      </c>
      <c r="AN16" s="150" t="str">
        <f>IF('Koreksi (p)'!CK17='Isian Keg Perb &amp; Peng'!BX$4,'Isian Keg Perb &amp; Peng'!$A$4,IF('Koreksi (p)'!CK17='Isian Keg Perb &amp; Peng'!BX$5,'Isian Keg Perb &amp; Peng'!$A$5,IF('Koreksi (p)'!CK17='Isian Keg Perb &amp; Peng'!BX$6,'Isian Keg Perb &amp; Peng'!$A$6,IF('Koreksi (p)'!CK17='Isian Keg Perb &amp; Peng'!BX$7,'Isian Keg Perb &amp; Peng'!$A$7,IF('Koreksi (p)'!CK17='Isian Keg Perb &amp; Peng'!BX$8,'Isian Keg Perb &amp; Peng'!$A$8,IF('Koreksi (p)'!CK17='Isian Keg Perb &amp; Peng'!BX$9,'Isian Keg Perb &amp; Peng'!$A$9,IF('Koreksi (p)'!CK17='Isian Keg Perb &amp; Peng'!BX$10,'Isian Keg Perb &amp; Peng'!$A$10,IF('Koreksi (p)'!CK17='Isian Keg Perb &amp; Peng'!BX$11,'Isian Keg Perb &amp; Peng'!$A$11,IF('Koreksi (p)'!CK17='Isian Keg Perb &amp; Peng'!BX$12,'Isian Keg Perb &amp; Peng'!$A$12,IF('Koreksi (p)'!CK17='Isian Keg Perb &amp; Peng'!BX$13,'Isian Keg Perb &amp; Peng'!$A$13," "))))))))))</f>
        <v xml:space="preserve"> </v>
      </c>
      <c r="AO16" s="150" t="str">
        <f>IF('Koreksi (p)'!CL17='Isian Keg Perb &amp; Peng'!BY$4,'Isian Keg Perb &amp; Peng'!$A$4,IF('Koreksi (p)'!CL17='Isian Keg Perb &amp; Peng'!BY$5,'Isian Keg Perb &amp; Peng'!$A$5,IF('Koreksi (p)'!CL17='Isian Keg Perb &amp; Peng'!BY$6,'Isian Keg Perb &amp; Peng'!$A$6,IF('Koreksi (p)'!CL17='Isian Keg Perb &amp; Peng'!BY$7,'Isian Keg Perb &amp; Peng'!$A$7,IF('Koreksi (p)'!CL17='Isian Keg Perb &amp; Peng'!BY$8,'Isian Keg Perb &amp; Peng'!$A$8,IF('Koreksi (p)'!CL17='Isian Keg Perb &amp; Peng'!BY$9,'Isian Keg Perb &amp; Peng'!$A$9,IF('Koreksi (p)'!CL17='Isian Keg Perb &amp; Peng'!BY$10,'Isian Keg Perb &amp; Peng'!$A$10,IF('Koreksi (p)'!CL17='Isian Keg Perb &amp; Peng'!BY$11,'Isian Keg Perb &amp; Peng'!$A$11,IF('Koreksi (p)'!CL17='Isian Keg Perb &amp; Peng'!BY$12,'Isian Keg Perb &amp; Peng'!$A$12,IF('Koreksi (p)'!CL17='Isian Keg Perb &amp; Peng'!BY$13,'Isian Keg Perb &amp; Peng'!$A$13," "))))))))))</f>
        <v xml:space="preserve"> </v>
      </c>
      <c r="AP16" s="150" t="str">
        <f>IF('Koreksi (p)'!CM17='Isian Keg Perb &amp; Peng'!BZ$4,'Isian Keg Perb &amp; Peng'!$A$4,IF('Koreksi (p)'!CM17='Isian Keg Perb &amp; Peng'!BZ$5,'Isian Keg Perb &amp; Peng'!$A$5,IF('Koreksi (p)'!CM17='Isian Keg Perb &amp; Peng'!BZ$6,'Isian Keg Perb &amp; Peng'!$A$6,IF('Koreksi (p)'!CM17='Isian Keg Perb &amp; Peng'!BZ$7,'Isian Keg Perb &amp; Peng'!$A$7,IF('Koreksi (p)'!CM17='Isian Keg Perb &amp; Peng'!BZ$8,'Isian Keg Perb &amp; Peng'!$A$8,IF('Koreksi (p)'!CM17='Isian Keg Perb &amp; Peng'!BZ$9,'Isian Keg Perb &amp; Peng'!$A$9,IF('Koreksi (p)'!CM17='Isian Keg Perb &amp; Peng'!BZ$10,'Isian Keg Perb &amp; Peng'!$A$10,IF('Koreksi (p)'!CM17='Isian Keg Perb &amp; Peng'!BZ$11,'Isian Keg Perb &amp; Peng'!$A$11,IF('Koreksi (p)'!CM17='Isian Keg Perb &amp; Peng'!BZ$12,'Isian Keg Perb &amp; Peng'!$A$12,IF('Koreksi (p)'!CM17='Isian Keg Perb &amp; Peng'!BZ$13,'Isian Keg Perb &amp; Peng'!$A$13," "))))))))))</f>
        <v xml:space="preserve"> </v>
      </c>
      <c r="AQ16" s="150" t="str">
        <f>IF('Koreksi (p)'!CN17='Isian Keg Perb &amp; Peng'!CA$4,'Isian Keg Perb &amp; Peng'!$A$4,IF('Koreksi (p)'!CN17='Isian Keg Perb &amp; Peng'!CA$5,'Isian Keg Perb &amp; Peng'!$A$5,IF('Koreksi (p)'!CN17='Isian Keg Perb &amp; Peng'!CA$6,'Isian Keg Perb &amp; Peng'!$A$6,IF('Koreksi (p)'!CN17='Isian Keg Perb &amp; Peng'!CA$7,'Isian Keg Perb &amp; Peng'!$A$7,IF('Koreksi (p)'!CN17='Isian Keg Perb &amp; Peng'!CA$8,'Isian Keg Perb &amp; Peng'!$A$8,IF('Koreksi (p)'!CN17='Isian Keg Perb &amp; Peng'!CA$9,'Isian Keg Perb &amp; Peng'!$A$9,IF('Koreksi (p)'!CN17='Isian Keg Perb &amp; Peng'!CA$10,'Isian Keg Perb &amp; Peng'!$A$10,IF('Koreksi (p)'!CN17='Isian Keg Perb &amp; Peng'!CA$11,'Isian Keg Perb &amp; Peng'!$A$11,IF('Koreksi (p)'!CN17='Isian Keg Perb &amp; Peng'!CA$12,'Isian Keg Perb &amp; Peng'!$A$12,IF('Koreksi (p)'!CN17='Isian Keg Perb &amp; Peng'!CA$13,'Isian Keg Perb &amp; Peng'!$A$13," "))))))))))</f>
        <v xml:space="preserve"> </v>
      </c>
      <c r="AR16" s="150" t="str">
        <f>IF('Koreksi (p)'!CO17='Isian Keg Perb &amp; Peng'!CB$4,'Isian Keg Perb &amp; Peng'!$A$4,IF('Koreksi (p)'!CO17='Isian Keg Perb &amp; Peng'!CB$5,'Isian Keg Perb &amp; Peng'!$A$5,IF('Koreksi (p)'!CO17='Isian Keg Perb &amp; Peng'!CB$6,'Isian Keg Perb &amp; Peng'!$A$6,IF('Koreksi (p)'!CO17='Isian Keg Perb &amp; Peng'!CB$7,'Isian Keg Perb &amp; Peng'!$A$7,IF('Koreksi (p)'!CO17='Isian Keg Perb &amp; Peng'!CB$8,'Isian Keg Perb &amp; Peng'!$A$8,IF('Koreksi (p)'!CO17='Isian Keg Perb &amp; Peng'!CB$9,'Isian Keg Perb &amp; Peng'!$A$9,IF('Koreksi (p)'!CO17='Isian Keg Perb &amp; Peng'!CB$10,'Isian Keg Perb &amp; Peng'!$A$10,IF('Koreksi (p)'!CO17='Isian Keg Perb &amp; Peng'!CB$11,'Isian Keg Perb &amp; Peng'!$A$11,IF('Koreksi (p)'!CO17='Isian Keg Perb &amp; Peng'!CB$12,'Isian Keg Perb &amp; Peng'!$A$12,IF('Koreksi (p)'!CO17='Isian Keg Perb &amp; Peng'!CB$13,'Isian Keg Perb &amp; Peng'!$A$13," "))))))))))</f>
        <v xml:space="preserve"> </v>
      </c>
      <c r="AS16" s="150" t="str">
        <f>IF('Koreksi (p)'!CP17='Isian Keg Perb &amp; Peng'!CC$4,'Isian Keg Perb &amp; Peng'!$A$4,IF('Koreksi (p)'!CP17='Isian Keg Perb &amp; Peng'!CC$5,'Isian Keg Perb &amp; Peng'!$A$5,IF('Koreksi (p)'!CP17='Isian Keg Perb &amp; Peng'!CC$6,'Isian Keg Perb &amp; Peng'!$A$6,IF('Koreksi (p)'!CP17='Isian Keg Perb &amp; Peng'!CC$7,'Isian Keg Perb &amp; Peng'!$A$7,IF('Koreksi (p)'!CP17='Isian Keg Perb &amp; Peng'!CC$8,'Isian Keg Perb &amp; Peng'!$A$8,IF('Koreksi (p)'!CP17='Isian Keg Perb &amp; Peng'!CC$9,'Isian Keg Perb &amp; Peng'!$A$9,IF('Koreksi (p)'!CP17='Isian Keg Perb &amp; Peng'!CC$10,'Isian Keg Perb &amp; Peng'!$A$10,IF('Koreksi (p)'!CP17='Isian Keg Perb &amp; Peng'!CC$11,'Isian Keg Perb &amp; Peng'!$A$11,IF('Koreksi (p)'!CP17='Isian Keg Perb &amp; Peng'!CC$12,'Isian Keg Perb &amp; Peng'!$A$12,IF('Koreksi (p)'!CP17='Isian Keg Perb &amp; Peng'!CC$13,'Isian Keg Perb &amp; Peng'!$A$13," "))))))))))</f>
        <v xml:space="preserve"> </v>
      </c>
      <c r="AT16" s="150" t="str">
        <f t="shared" si="0"/>
        <v xml:space="preserve">   Satuan BesaranSatuan Besaran tiga                                 </v>
      </c>
      <c r="AU16" s="150" t="e">
        <f t="shared" si="1"/>
        <v>#VALUE!</v>
      </c>
      <c r="AV16" s="150" t="str">
        <f t="shared" si="2"/>
        <v/>
      </c>
      <c r="AW16" s="150">
        <f t="shared" si="3"/>
        <v>4</v>
      </c>
      <c r="AX16" s="150" t="str">
        <f t="shared" si="4"/>
        <v xml:space="preserve">Satuan Besaran, </v>
      </c>
      <c r="AY16" s="150">
        <f t="shared" si="5"/>
        <v>33</v>
      </c>
      <c r="AZ16" s="150" t="str">
        <f t="shared" si="6"/>
        <v xml:space="preserve">tiga, </v>
      </c>
      <c r="BA16" s="150" t="e">
        <f t="shared" si="7"/>
        <v>#VALUE!</v>
      </c>
      <c r="BB16" s="150" t="str">
        <f t="shared" si="8"/>
        <v/>
      </c>
      <c r="BC16" s="150" t="e">
        <f t="shared" si="9"/>
        <v>#VALUE!</v>
      </c>
      <c r="BD16" s="150" t="str">
        <f t="shared" si="10"/>
        <v/>
      </c>
      <c r="BE16" s="150" t="e">
        <f t="shared" si="11"/>
        <v>#VALUE!</v>
      </c>
      <c r="BF16" s="150" t="str">
        <f t="shared" si="12"/>
        <v/>
      </c>
      <c r="BG16" s="150" t="e">
        <f t="shared" si="13"/>
        <v>#VALUE!</v>
      </c>
      <c r="BH16" s="150" t="str">
        <f t="shared" si="14"/>
        <v/>
      </c>
      <c r="BI16" s="150" t="e">
        <f t="shared" si="15"/>
        <v>#VALUE!</v>
      </c>
      <c r="BJ16" s="150" t="str">
        <f t="shared" si="16"/>
        <v/>
      </c>
      <c r="BK16" s="150" t="e">
        <f t="shared" si="17"/>
        <v>#VALUE!</v>
      </c>
      <c r="BL16" s="150" t="str">
        <f t="shared" si="18"/>
        <v/>
      </c>
      <c r="BM16" s="150" t="e">
        <f t="shared" si="19"/>
        <v>#VALUE!</v>
      </c>
      <c r="BN16" s="150" t="str">
        <f t="shared" si="20"/>
        <v/>
      </c>
      <c r="BO16" s="26" t="str">
        <f t="shared" si="21"/>
        <v xml:space="preserve">Satuan Besaran, tiga, </v>
      </c>
      <c r="BP16" s="27" t="str">
        <f>IF(E16="X",'Isian Keg Perb &amp; Peng'!$CE$4,"")</f>
        <v/>
      </c>
      <c r="BQ16" s="27" t="str">
        <f>IF(E16="X",'Isian Keg Perb &amp; Peng'!$CF$4,"")</f>
        <v/>
      </c>
    </row>
    <row r="17" spans="2:69" s="30" customFormat="1" ht="59.25" hidden="1" customHeight="1">
      <c r="B17" s="27">
        <f>'Analisis (p)'!A19</f>
        <v>6</v>
      </c>
      <c r="C17" s="25" t="str">
        <f>'Analisis (p)'!B19</f>
        <v>DIMAS TEGAR SAFAJAR</v>
      </c>
      <c r="D17" s="32"/>
      <c r="E17" s="27" t="str">
        <f>'Analisis (p)'!CJ19</f>
        <v/>
      </c>
      <c r="F17" s="150" t="str">
        <f>IF('Koreksi (p)'!BC18='Isian Keg Perb &amp; Peng'!AP$4,'Isian Keg Perb &amp; Peng'!$A$4,IF('Koreksi (p)'!BC18='Isian Keg Perb &amp; Peng'!AP$5,'Isian Keg Perb &amp; Peng'!$A$5,IF('Koreksi (p)'!BC18='Isian Keg Perb &amp; Peng'!AP$6,'Isian Keg Perb &amp; Peng'!$A$6,IF('Koreksi (p)'!BC18='Isian Keg Perb &amp; Peng'!AP$7,'Isian Keg Perb &amp; Peng'!$A$7,IF('Koreksi (p)'!BC18='Isian Keg Perb &amp; Peng'!AP$8,'Isian Keg Perb &amp; Peng'!$A$8,IF('Koreksi (p)'!BC18='Isian Keg Perb &amp; Peng'!AP$9,'Isian Keg Perb &amp; Peng'!$A$9,IF('Koreksi (p)'!BC18='Isian Keg Perb &amp; Peng'!AP$10,'Isian Keg Perb &amp; Peng'!$A$10,IF('Koreksi (p)'!BC18='Isian Keg Perb &amp; Peng'!AP$11,'Isian Keg Perb &amp; Peng'!$A$11,IF('Koreksi (p)'!BC18='Isian Keg Perb &amp; Peng'!AP$12,'Isian Keg Perb &amp; Peng'!$A$12,IF('Koreksi (p)'!BC18='Isian Keg Perb &amp; Peng'!AP$13,'Isian Keg Perb &amp; Peng'!$A$13," "))))))))))</f>
        <v xml:space="preserve"> </v>
      </c>
      <c r="G17" s="150" t="str">
        <f>IF('Koreksi (p)'!BD18='Isian Keg Perb &amp; Peng'!AQ$4,'Isian Keg Perb &amp; Peng'!$A$4,IF('Koreksi (p)'!BD18='Isian Keg Perb &amp; Peng'!AQ$5,'Isian Keg Perb &amp; Peng'!$A$5,IF('Koreksi (p)'!BD18='Isian Keg Perb &amp; Peng'!AQ$6,'Isian Keg Perb &amp; Peng'!$A$6,IF('Koreksi (p)'!BD18='Isian Keg Perb &amp; Peng'!AQ$7,'Isian Keg Perb &amp; Peng'!$A$7,IF('Koreksi (p)'!BD18='Isian Keg Perb &amp; Peng'!AQ$8,'Isian Keg Perb &amp; Peng'!$A$8,IF('Koreksi (p)'!BD18='Isian Keg Perb &amp; Peng'!AQ$9,'Isian Keg Perb &amp; Peng'!$A$9,IF('Koreksi (p)'!BD18='Isian Keg Perb &amp; Peng'!AQ$10,'Isian Keg Perb &amp; Peng'!$A$10,IF('Koreksi (p)'!BD18='Isian Keg Perb &amp; Peng'!AQ$11,'Isian Keg Perb &amp; Peng'!$A$11,IF('Koreksi (p)'!BD18='Isian Keg Perb &amp; Peng'!AQ$12,'Isian Keg Perb &amp; Peng'!$A$12,IF('Koreksi (p)'!BD18='Isian Keg Perb &amp; Peng'!AQ$13,'Isian Keg Perb &amp; Peng'!$A$13," "))))))))))</f>
        <v xml:space="preserve"> </v>
      </c>
      <c r="H17" s="150" t="str">
        <f>IF('Koreksi (p)'!BE18='Isian Keg Perb &amp; Peng'!AR$4,'Isian Keg Perb &amp; Peng'!$A$4,IF('Koreksi (p)'!BE18='Isian Keg Perb &amp; Peng'!AR$5,'Isian Keg Perb &amp; Peng'!$A$5,IF('Koreksi (p)'!BE18='Isian Keg Perb &amp; Peng'!AR$6,'Isian Keg Perb &amp; Peng'!$A$6,IF('Koreksi (p)'!BE18='Isian Keg Perb &amp; Peng'!AR$7,'Isian Keg Perb &amp; Peng'!$A$7,IF('Koreksi (p)'!BE18='Isian Keg Perb &amp; Peng'!AR$8,'Isian Keg Perb &amp; Peng'!$A$8,IF('Koreksi (p)'!BE18='Isian Keg Perb &amp; Peng'!AR$9,'Isian Keg Perb &amp; Peng'!$A$9,IF('Koreksi (p)'!BE18='Isian Keg Perb &amp; Peng'!AR$10,'Isian Keg Perb &amp; Peng'!$A$10,IF('Koreksi (p)'!BE18='Isian Keg Perb &amp; Peng'!AR$11,'Isian Keg Perb &amp; Peng'!$A$11,IF('Koreksi (p)'!BE18='Isian Keg Perb &amp; Peng'!AR$12,'Isian Keg Perb &amp; Peng'!$A$12,IF('Koreksi (p)'!BE18='Isian Keg Perb &amp; Peng'!AR$13,'Isian Keg Perb &amp; Peng'!$A$13," "))))))))))</f>
        <v xml:space="preserve"> </v>
      </c>
      <c r="I17" s="150" t="str">
        <f>IF('Koreksi (p)'!BF18='Isian Keg Perb &amp; Peng'!AS$4,'Isian Keg Perb &amp; Peng'!$A$4,IF('Koreksi (p)'!BF18='Isian Keg Perb &amp; Peng'!AS$5,'Isian Keg Perb &amp; Peng'!$A$5,IF('Koreksi (p)'!BF18='Isian Keg Perb &amp; Peng'!AS$6,'Isian Keg Perb &amp; Peng'!$A$6,IF('Koreksi (p)'!BF18='Isian Keg Perb &amp; Peng'!AS$7,'Isian Keg Perb &amp; Peng'!$A$7,IF('Koreksi (p)'!BF18='Isian Keg Perb &amp; Peng'!AS$8,'Isian Keg Perb &amp; Peng'!$A$8,IF('Koreksi (p)'!BF18='Isian Keg Perb &amp; Peng'!AS$9,'Isian Keg Perb &amp; Peng'!$A$9,IF('Koreksi (p)'!BF18='Isian Keg Perb &amp; Peng'!AS$10,'Isian Keg Perb &amp; Peng'!$A$10,IF('Koreksi (p)'!BF18='Isian Keg Perb &amp; Peng'!AS$11,'Isian Keg Perb &amp; Peng'!$A$11,IF('Koreksi (p)'!BF18='Isian Keg Perb &amp; Peng'!AS$12,'Isian Keg Perb &amp; Peng'!$A$12,IF('Koreksi (p)'!BF18='Isian Keg Perb &amp; Peng'!AS$13,'Isian Keg Perb &amp; Peng'!$A$13," "))))))))))</f>
        <v xml:space="preserve"> </v>
      </c>
      <c r="J17" s="150" t="str">
        <f>IF('Koreksi (p)'!BG18='Isian Keg Perb &amp; Peng'!AT$4,'Isian Keg Perb &amp; Peng'!$A$4,IF('Koreksi (p)'!BG18='Isian Keg Perb &amp; Peng'!AT$5,'Isian Keg Perb &amp; Peng'!$A$5,IF('Koreksi (p)'!BG18='Isian Keg Perb &amp; Peng'!AT$6,'Isian Keg Perb &amp; Peng'!$A$6,IF('Koreksi (p)'!BG18='Isian Keg Perb &amp; Peng'!AT$7,'Isian Keg Perb &amp; Peng'!$A$7,IF('Koreksi (p)'!BG18='Isian Keg Perb &amp; Peng'!AT$8,'Isian Keg Perb &amp; Peng'!$A$8,IF('Koreksi (p)'!BG18='Isian Keg Perb &amp; Peng'!AT$9,'Isian Keg Perb &amp; Peng'!$A$9,IF('Koreksi (p)'!BG18='Isian Keg Perb &amp; Peng'!AT$10,'Isian Keg Perb &amp; Peng'!$A$10,IF('Koreksi (p)'!BG18='Isian Keg Perb &amp; Peng'!AT$11,'Isian Keg Perb &amp; Peng'!$A$11,IF('Koreksi (p)'!BG18='Isian Keg Perb &amp; Peng'!AT$12,'Isian Keg Perb &amp; Peng'!$A$12,IF('Koreksi (p)'!BG18='Isian Keg Perb &amp; Peng'!AT$13,'Isian Keg Perb &amp; Peng'!$A$13," "))))))))))</f>
        <v xml:space="preserve"> </v>
      </c>
      <c r="K17" s="150" t="str">
        <f>IF('Koreksi (p)'!BH18='Isian Keg Perb &amp; Peng'!AU$4,'Isian Keg Perb &amp; Peng'!$A$4,IF('Koreksi (p)'!BH18='Isian Keg Perb &amp; Peng'!AU$5,'Isian Keg Perb &amp; Peng'!$A$5,IF('Koreksi (p)'!BH18='Isian Keg Perb &amp; Peng'!AU$6,'Isian Keg Perb &amp; Peng'!$A$6,IF('Koreksi (p)'!BH18='Isian Keg Perb &amp; Peng'!AU$7,'Isian Keg Perb &amp; Peng'!$A$7,IF('Koreksi (p)'!BH18='Isian Keg Perb &amp; Peng'!AU$8,'Isian Keg Perb &amp; Peng'!$A$8,IF('Koreksi (p)'!BH18='Isian Keg Perb &amp; Peng'!AU$9,'Isian Keg Perb &amp; Peng'!$A$9,IF('Koreksi (p)'!BH18='Isian Keg Perb &amp; Peng'!AU$10,'Isian Keg Perb &amp; Peng'!$A$10,IF('Koreksi (p)'!BH18='Isian Keg Perb &amp; Peng'!AU$11,'Isian Keg Perb &amp; Peng'!$A$11,IF('Koreksi (p)'!BH18='Isian Keg Perb &amp; Peng'!AU$12,'Isian Keg Perb &amp; Peng'!$A$12,IF('Koreksi (p)'!BH18='Isian Keg Perb &amp; Peng'!AU$13,'Isian Keg Perb &amp; Peng'!$A$13," "))))))))))</f>
        <v xml:space="preserve"> </v>
      </c>
      <c r="L17" s="150" t="str">
        <f>IF('Koreksi (p)'!BI18='Isian Keg Perb &amp; Peng'!AV$4,'Isian Keg Perb &amp; Peng'!$A$4,IF('Koreksi (p)'!BI18='Isian Keg Perb &amp; Peng'!AV$5,'Isian Keg Perb &amp; Peng'!$A$5,IF('Koreksi (p)'!BI18='Isian Keg Perb &amp; Peng'!AV$6,'Isian Keg Perb &amp; Peng'!$A$6,IF('Koreksi (p)'!BI18='Isian Keg Perb &amp; Peng'!AV$7,'Isian Keg Perb &amp; Peng'!$A$7,IF('Koreksi (p)'!BI18='Isian Keg Perb &amp; Peng'!AV$8,'Isian Keg Perb &amp; Peng'!$A$8,IF('Koreksi (p)'!BI18='Isian Keg Perb &amp; Peng'!AV$9,'Isian Keg Perb &amp; Peng'!$A$9,IF('Koreksi (p)'!BI18='Isian Keg Perb &amp; Peng'!AV$10,'Isian Keg Perb &amp; Peng'!$A$10,IF('Koreksi (p)'!BI18='Isian Keg Perb &amp; Peng'!AV$11,'Isian Keg Perb &amp; Peng'!$A$11,IF('Koreksi (p)'!BI18='Isian Keg Perb &amp; Peng'!AV$12,'Isian Keg Perb &amp; Peng'!$A$12,IF('Koreksi (p)'!BI18='Isian Keg Perb &amp; Peng'!AV$13,'Isian Keg Perb &amp; Peng'!$A$13," "))))))))))</f>
        <v xml:space="preserve"> </v>
      </c>
      <c r="M17" s="150" t="str">
        <f>IF('Koreksi (p)'!BJ18='Isian Keg Perb &amp; Peng'!AW$4,'Isian Keg Perb &amp; Peng'!$A$4,IF('Koreksi (p)'!BJ18='Isian Keg Perb &amp; Peng'!AW$5,'Isian Keg Perb &amp; Peng'!$A$5,IF('Koreksi (p)'!BJ18='Isian Keg Perb &amp; Peng'!AW$6,'Isian Keg Perb &amp; Peng'!$A$6,IF('Koreksi (p)'!BJ18='Isian Keg Perb &amp; Peng'!AW$7,'Isian Keg Perb &amp; Peng'!$A$7,IF('Koreksi (p)'!BJ18='Isian Keg Perb &amp; Peng'!AW$8,'Isian Keg Perb &amp; Peng'!$A$8,IF('Koreksi (p)'!BJ18='Isian Keg Perb &amp; Peng'!AW$9,'Isian Keg Perb &amp; Peng'!$A$9,IF('Koreksi (p)'!BJ18='Isian Keg Perb &amp; Peng'!AW$10,'Isian Keg Perb &amp; Peng'!$A$10,IF('Koreksi (p)'!BJ18='Isian Keg Perb &amp; Peng'!AW$11,'Isian Keg Perb &amp; Peng'!$A$11,IF('Koreksi (p)'!BJ18='Isian Keg Perb &amp; Peng'!AW$12,'Isian Keg Perb &amp; Peng'!$A$12,IF('Koreksi (p)'!BJ18='Isian Keg Perb &amp; Peng'!AW$13,'Isian Keg Perb &amp; Peng'!$A$13," "))))))))))</f>
        <v xml:space="preserve"> </v>
      </c>
      <c r="N17" s="150" t="str">
        <f>IF('Koreksi (p)'!BK18='Isian Keg Perb &amp; Peng'!AX$4,'Isian Keg Perb &amp; Peng'!$A$4,IF('Koreksi (p)'!BK18='Isian Keg Perb &amp; Peng'!AX$5,'Isian Keg Perb &amp; Peng'!$A$5,IF('Koreksi (p)'!BK18='Isian Keg Perb &amp; Peng'!AX$6,'Isian Keg Perb &amp; Peng'!$A$6,IF('Koreksi (p)'!BK18='Isian Keg Perb &amp; Peng'!AX$7,'Isian Keg Perb &amp; Peng'!$A$7,IF('Koreksi (p)'!BK18='Isian Keg Perb &amp; Peng'!AX$8,'Isian Keg Perb &amp; Peng'!$A$8,IF('Koreksi (p)'!BK18='Isian Keg Perb &amp; Peng'!AX$9,'Isian Keg Perb &amp; Peng'!$A$9,IF('Koreksi (p)'!BK18='Isian Keg Perb &amp; Peng'!AX$10,'Isian Keg Perb &amp; Peng'!$A$10,IF('Koreksi (p)'!BK18='Isian Keg Perb &amp; Peng'!AX$11,'Isian Keg Perb &amp; Peng'!$A$11,IF('Koreksi (p)'!BK18='Isian Keg Perb &amp; Peng'!AX$12,'Isian Keg Perb &amp; Peng'!$A$12,IF('Koreksi (p)'!BK18='Isian Keg Perb &amp; Peng'!AX$13,'Isian Keg Perb &amp; Peng'!$A$13," "))))))))))</f>
        <v xml:space="preserve"> </v>
      </c>
      <c r="O17" s="150" t="str">
        <f>IF('Koreksi (p)'!BL18='Isian Keg Perb &amp; Peng'!AY$4,'Isian Keg Perb &amp; Peng'!$A$4,IF('Koreksi (p)'!BL18='Isian Keg Perb &amp; Peng'!AY$5,'Isian Keg Perb &amp; Peng'!$A$5,IF('Koreksi (p)'!BL18='Isian Keg Perb &amp; Peng'!AY$6,'Isian Keg Perb &amp; Peng'!$A$6,IF('Koreksi (p)'!BL18='Isian Keg Perb &amp; Peng'!AY$7,'Isian Keg Perb &amp; Peng'!$A$7,IF('Koreksi (p)'!BL18='Isian Keg Perb &amp; Peng'!AY$8,'Isian Keg Perb &amp; Peng'!$A$8,IF('Koreksi (p)'!BL18='Isian Keg Perb &amp; Peng'!AY$9,'Isian Keg Perb &amp; Peng'!$A$9,IF('Koreksi (p)'!BL18='Isian Keg Perb &amp; Peng'!AY$10,'Isian Keg Perb &amp; Peng'!$A$10,IF('Koreksi (p)'!BL18='Isian Keg Perb &amp; Peng'!AY$11,'Isian Keg Perb &amp; Peng'!$A$11,IF('Koreksi (p)'!BL18='Isian Keg Perb &amp; Peng'!AY$12,'Isian Keg Perb &amp; Peng'!$A$12,IF('Koreksi (p)'!BL18='Isian Keg Perb &amp; Peng'!AY$13,'Isian Keg Perb &amp; Peng'!$A$13," "))))))))))</f>
        <v xml:space="preserve"> </v>
      </c>
      <c r="P17" s="150" t="str">
        <f>IF('Koreksi (p)'!BM18='Isian Keg Perb &amp; Peng'!AZ$4,'Isian Keg Perb &amp; Peng'!$A$4,IF('Koreksi (p)'!BM18='Isian Keg Perb &amp; Peng'!AZ$5,'Isian Keg Perb &amp; Peng'!$A$5,IF('Koreksi (p)'!BM18='Isian Keg Perb &amp; Peng'!AZ$6,'Isian Keg Perb &amp; Peng'!$A$6,IF('Koreksi (p)'!BM18='Isian Keg Perb &amp; Peng'!AZ$7,'Isian Keg Perb &amp; Peng'!$A$7,IF('Koreksi (p)'!BM18='Isian Keg Perb &amp; Peng'!AZ$8,'Isian Keg Perb &amp; Peng'!$A$8,IF('Koreksi (p)'!BM18='Isian Keg Perb &amp; Peng'!AZ$9,'Isian Keg Perb &amp; Peng'!$A$9,IF('Koreksi (p)'!BM18='Isian Keg Perb &amp; Peng'!AZ$10,'Isian Keg Perb &amp; Peng'!$A$10,IF('Koreksi (p)'!BM18='Isian Keg Perb &amp; Peng'!AZ$11,'Isian Keg Perb &amp; Peng'!$A$11,IF('Koreksi (p)'!BM18='Isian Keg Perb &amp; Peng'!AZ$12,'Isian Keg Perb &amp; Peng'!$A$12,IF('Koreksi (p)'!BM18='Isian Keg Perb &amp; Peng'!AZ$13,'Isian Keg Perb &amp; Peng'!$A$13," "))))))))))</f>
        <v xml:space="preserve"> </v>
      </c>
      <c r="Q17" s="150" t="str">
        <f>IF('Koreksi (p)'!BN18='Isian Keg Perb &amp; Peng'!BA$4,'Isian Keg Perb &amp; Peng'!$A$4,IF('Koreksi (p)'!BN18='Isian Keg Perb &amp; Peng'!BA$5,'Isian Keg Perb &amp; Peng'!$A$5,IF('Koreksi (p)'!BN18='Isian Keg Perb &amp; Peng'!BA$6,'Isian Keg Perb &amp; Peng'!$A$6,IF('Koreksi (p)'!BN18='Isian Keg Perb &amp; Peng'!BA$7,'Isian Keg Perb &amp; Peng'!$A$7,IF('Koreksi (p)'!BN18='Isian Keg Perb &amp; Peng'!BA$8,'Isian Keg Perb &amp; Peng'!$A$8,IF('Koreksi (p)'!BN18='Isian Keg Perb &amp; Peng'!BA$9,'Isian Keg Perb &amp; Peng'!$A$9,IF('Koreksi (p)'!BN18='Isian Keg Perb &amp; Peng'!BA$10,'Isian Keg Perb &amp; Peng'!$A$10,IF('Koreksi (p)'!BN18='Isian Keg Perb &amp; Peng'!BA$11,'Isian Keg Perb &amp; Peng'!$A$11,IF('Koreksi (p)'!BN18='Isian Keg Perb &amp; Peng'!BA$12,'Isian Keg Perb &amp; Peng'!$A$12,IF('Koreksi (p)'!BN18='Isian Keg Perb &amp; Peng'!BA$13,'Isian Keg Perb &amp; Peng'!$A$13," "))))))))))</f>
        <v xml:space="preserve"> </v>
      </c>
      <c r="R17" s="150" t="str">
        <f>IF('Koreksi (p)'!BO18='Isian Keg Perb &amp; Peng'!BB$4,'Isian Keg Perb &amp; Peng'!$A$4,IF('Koreksi (p)'!BO18='Isian Keg Perb &amp; Peng'!BB$5,'Isian Keg Perb &amp; Peng'!$A$5,IF('Koreksi (p)'!BO18='Isian Keg Perb &amp; Peng'!BB$6,'Isian Keg Perb &amp; Peng'!$A$6,IF('Koreksi (p)'!BO18='Isian Keg Perb &amp; Peng'!BB$7,'Isian Keg Perb &amp; Peng'!$A$7,IF('Koreksi (p)'!BO18='Isian Keg Perb &amp; Peng'!BB$8,'Isian Keg Perb &amp; Peng'!$A$8,IF('Koreksi (p)'!BO18='Isian Keg Perb &amp; Peng'!BB$9,'Isian Keg Perb &amp; Peng'!$A$9,IF('Koreksi (p)'!BO18='Isian Keg Perb &amp; Peng'!BB$10,'Isian Keg Perb &amp; Peng'!$A$10,IF('Koreksi (p)'!BO18='Isian Keg Perb &amp; Peng'!BB$11,'Isian Keg Perb &amp; Peng'!$A$11,IF('Koreksi (p)'!BO18='Isian Keg Perb &amp; Peng'!BB$12,'Isian Keg Perb &amp; Peng'!$A$12,IF('Koreksi (p)'!BO18='Isian Keg Perb &amp; Peng'!BB$13,'Isian Keg Perb &amp; Peng'!$A$13," "))))))))))</f>
        <v xml:space="preserve"> </v>
      </c>
      <c r="S17" s="150" t="str">
        <f>IF('Koreksi (p)'!BP18='Isian Keg Perb &amp; Peng'!BC$4,'Isian Keg Perb &amp; Peng'!$A$4,IF('Koreksi (p)'!BP18='Isian Keg Perb &amp; Peng'!BC$5,'Isian Keg Perb &amp; Peng'!$A$5,IF('Koreksi (p)'!BP18='Isian Keg Perb &amp; Peng'!BC$6,'Isian Keg Perb &amp; Peng'!$A$6,IF('Koreksi (p)'!BP18='Isian Keg Perb &amp; Peng'!BC$7,'Isian Keg Perb &amp; Peng'!$A$7,IF('Koreksi (p)'!BP18='Isian Keg Perb &amp; Peng'!BC$8,'Isian Keg Perb &amp; Peng'!$A$8,IF('Koreksi (p)'!BP18='Isian Keg Perb &amp; Peng'!BC$9,'Isian Keg Perb &amp; Peng'!$A$9,IF('Koreksi (p)'!BP18='Isian Keg Perb &amp; Peng'!BC$10,'Isian Keg Perb &amp; Peng'!$A$10,IF('Koreksi (p)'!BP18='Isian Keg Perb &amp; Peng'!BC$11,'Isian Keg Perb &amp; Peng'!$A$11,IF('Koreksi (p)'!BP18='Isian Keg Perb &amp; Peng'!BC$12,'Isian Keg Perb &amp; Peng'!$A$12,IF('Koreksi (p)'!BP18='Isian Keg Perb &amp; Peng'!BC$13,'Isian Keg Perb &amp; Peng'!$A$13," "))))))))))</f>
        <v xml:space="preserve"> </v>
      </c>
      <c r="T17" s="150" t="str">
        <f>IF('Koreksi (p)'!BQ18='Isian Keg Perb &amp; Peng'!BD$4,'Isian Keg Perb &amp; Peng'!$A$4,IF('Koreksi (p)'!BQ18='Isian Keg Perb &amp; Peng'!BD$5,'Isian Keg Perb &amp; Peng'!$A$5,IF('Koreksi (p)'!BQ18='Isian Keg Perb &amp; Peng'!BD$6,'Isian Keg Perb &amp; Peng'!$A$6,IF('Koreksi (p)'!BQ18='Isian Keg Perb &amp; Peng'!BD$7,'Isian Keg Perb &amp; Peng'!$A$7,IF('Koreksi (p)'!BQ18='Isian Keg Perb &amp; Peng'!BD$8,'Isian Keg Perb &amp; Peng'!$A$8,IF('Koreksi (p)'!BQ18='Isian Keg Perb &amp; Peng'!BD$9,'Isian Keg Perb &amp; Peng'!$A$9,IF('Koreksi (p)'!BQ18='Isian Keg Perb &amp; Peng'!BD$10,'Isian Keg Perb &amp; Peng'!$A$10,IF('Koreksi (p)'!BQ18='Isian Keg Perb &amp; Peng'!BD$11,'Isian Keg Perb &amp; Peng'!$A$11,IF('Koreksi (p)'!BQ18='Isian Keg Perb &amp; Peng'!BD$12,'Isian Keg Perb &amp; Peng'!$A$12,IF('Koreksi (p)'!BQ18='Isian Keg Perb &amp; Peng'!BD$13,'Isian Keg Perb &amp; Peng'!$A$13," "))))))))))</f>
        <v xml:space="preserve"> </v>
      </c>
      <c r="U17" s="150" t="str">
        <f>IF('Koreksi (p)'!BR18='Isian Keg Perb &amp; Peng'!BE$4,'Isian Keg Perb &amp; Peng'!$A$4,IF('Koreksi (p)'!BR18='Isian Keg Perb &amp; Peng'!BE$5,'Isian Keg Perb &amp; Peng'!$A$5,IF('Koreksi (p)'!BR18='Isian Keg Perb &amp; Peng'!BE$6,'Isian Keg Perb &amp; Peng'!$A$6,IF('Koreksi (p)'!BR18='Isian Keg Perb &amp; Peng'!BE$7,'Isian Keg Perb &amp; Peng'!$A$7,IF('Koreksi (p)'!BR18='Isian Keg Perb &amp; Peng'!BE$8,'Isian Keg Perb &amp; Peng'!$A$8,IF('Koreksi (p)'!BR18='Isian Keg Perb &amp; Peng'!BE$9,'Isian Keg Perb &amp; Peng'!$A$9,IF('Koreksi (p)'!BR18='Isian Keg Perb &amp; Peng'!BE$10,'Isian Keg Perb &amp; Peng'!$A$10,IF('Koreksi (p)'!BR18='Isian Keg Perb &amp; Peng'!BE$11,'Isian Keg Perb &amp; Peng'!$A$11,IF('Koreksi (p)'!BR18='Isian Keg Perb &amp; Peng'!BE$12,'Isian Keg Perb &amp; Peng'!$A$12,IF('Koreksi (p)'!BR18='Isian Keg Perb &amp; Peng'!BE$13,'Isian Keg Perb &amp; Peng'!$A$13," "))))))))))</f>
        <v xml:space="preserve"> </v>
      </c>
      <c r="V17" s="150" t="str">
        <f>IF('Koreksi (p)'!BS18='Isian Keg Perb &amp; Peng'!BF$4,'Isian Keg Perb &amp; Peng'!$A$4,IF('Koreksi (p)'!BS18='Isian Keg Perb &amp; Peng'!BF$5,'Isian Keg Perb &amp; Peng'!$A$5,IF('Koreksi (p)'!BS18='Isian Keg Perb &amp; Peng'!BF$6,'Isian Keg Perb &amp; Peng'!$A$6,IF('Koreksi (p)'!BS18='Isian Keg Perb &amp; Peng'!BF$7,'Isian Keg Perb &amp; Peng'!$A$7,IF('Koreksi (p)'!BS18='Isian Keg Perb &amp; Peng'!BF$8,'Isian Keg Perb &amp; Peng'!$A$8,IF('Koreksi (p)'!BS18='Isian Keg Perb &amp; Peng'!BF$9,'Isian Keg Perb &amp; Peng'!$A$9,IF('Koreksi (p)'!BS18='Isian Keg Perb &amp; Peng'!BF$10,'Isian Keg Perb &amp; Peng'!$A$10,IF('Koreksi (p)'!BS18='Isian Keg Perb &amp; Peng'!BF$11,'Isian Keg Perb &amp; Peng'!$A$11,IF('Koreksi (p)'!BS18='Isian Keg Perb &amp; Peng'!BF$12,'Isian Keg Perb &amp; Peng'!$A$12,IF('Koreksi (p)'!BS18='Isian Keg Perb &amp; Peng'!BF$13,'Isian Keg Perb &amp; Peng'!$A$13," "))))))))))</f>
        <v xml:space="preserve"> </v>
      </c>
      <c r="W17" s="150" t="str">
        <f>IF('Koreksi (p)'!BT18='Isian Keg Perb &amp; Peng'!BG$4,'Isian Keg Perb &amp; Peng'!$A$4,IF('Koreksi (p)'!BT18='Isian Keg Perb &amp; Peng'!BG$5,'Isian Keg Perb &amp; Peng'!$A$5,IF('Koreksi (p)'!BT18='Isian Keg Perb &amp; Peng'!BG$6,'Isian Keg Perb &amp; Peng'!$A$6,IF('Koreksi (p)'!BT18='Isian Keg Perb &amp; Peng'!BG$7,'Isian Keg Perb &amp; Peng'!$A$7,IF('Koreksi (p)'!BT18='Isian Keg Perb &amp; Peng'!BG$8,'Isian Keg Perb &amp; Peng'!$A$8,IF('Koreksi (p)'!BT18='Isian Keg Perb &amp; Peng'!BG$9,'Isian Keg Perb &amp; Peng'!$A$9,IF('Koreksi (p)'!BT18='Isian Keg Perb &amp; Peng'!BG$10,'Isian Keg Perb &amp; Peng'!$A$10,IF('Koreksi (p)'!BT18='Isian Keg Perb &amp; Peng'!BG$11,'Isian Keg Perb &amp; Peng'!$A$11,IF('Koreksi (p)'!BT18='Isian Keg Perb &amp; Peng'!BG$12,'Isian Keg Perb &amp; Peng'!$A$12,IF('Koreksi (p)'!BT18='Isian Keg Perb &amp; Peng'!BG$13,'Isian Keg Perb &amp; Peng'!$A$13," "))))))))))</f>
        <v xml:space="preserve"> </v>
      </c>
      <c r="X17" s="150" t="str">
        <f>IF('Koreksi (p)'!BU18='Isian Keg Perb &amp; Peng'!BH$4,'Isian Keg Perb &amp; Peng'!$A$4,IF('Koreksi (p)'!BU18='Isian Keg Perb &amp; Peng'!BH$5,'Isian Keg Perb &amp; Peng'!$A$5,IF('Koreksi (p)'!BU18='Isian Keg Perb &amp; Peng'!BH$6,'Isian Keg Perb &amp; Peng'!$A$6,IF('Koreksi (p)'!BU18='Isian Keg Perb &amp; Peng'!BH$7,'Isian Keg Perb &amp; Peng'!$A$7,IF('Koreksi (p)'!BU18='Isian Keg Perb &amp; Peng'!BH$8,'Isian Keg Perb &amp; Peng'!$A$8,IF('Koreksi (p)'!BU18='Isian Keg Perb &amp; Peng'!BH$9,'Isian Keg Perb &amp; Peng'!$A$9,IF('Koreksi (p)'!BU18='Isian Keg Perb &amp; Peng'!BH$10,'Isian Keg Perb &amp; Peng'!$A$10,IF('Koreksi (p)'!BU18='Isian Keg Perb &amp; Peng'!BH$11,'Isian Keg Perb &amp; Peng'!$A$11,IF('Koreksi (p)'!BU18='Isian Keg Perb &amp; Peng'!BH$12,'Isian Keg Perb &amp; Peng'!$A$12,IF('Koreksi (p)'!BU18='Isian Keg Perb &amp; Peng'!BH$13,'Isian Keg Perb &amp; Peng'!$A$13," "))))))))))</f>
        <v xml:space="preserve"> </v>
      </c>
      <c r="Y17" s="150" t="str">
        <f>IF('Koreksi (p)'!BV18='Isian Keg Perb &amp; Peng'!BI$4,'Isian Keg Perb &amp; Peng'!$A$4,IF('Koreksi (p)'!BV18='Isian Keg Perb &amp; Peng'!BI$5,'Isian Keg Perb &amp; Peng'!$A$5,IF('Koreksi (p)'!BV18='Isian Keg Perb &amp; Peng'!BI$6,'Isian Keg Perb &amp; Peng'!$A$6,IF('Koreksi (p)'!BV18='Isian Keg Perb &amp; Peng'!BI$7,'Isian Keg Perb &amp; Peng'!$A$7,IF('Koreksi (p)'!BV18='Isian Keg Perb &amp; Peng'!BI$8,'Isian Keg Perb &amp; Peng'!$A$8,IF('Koreksi (p)'!BV18='Isian Keg Perb &amp; Peng'!BI$9,'Isian Keg Perb &amp; Peng'!$A$9,IF('Koreksi (p)'!BV18='Isian Keg Perb &amp; Peng'!BI$10,'Isian Keg Perb &amp; Peng'!$A$10,IF('Koreksi (p)'!BV18='Isian Keg Perb &amp; Peng'!BI$11,'Isian Keg Perb &amp; Peng'!$A$11,IF('Koreksi (p)'!BV18='Isian Keg Perb &amp; Peng'!BI$12,'Isian Keg Perb &amp; Peng'!$A$12,IF('Koreksi (p)'!BV18='Isian Keg Perb &amp; Peng'!BI$13,'Isian Keg Perb &amp; Peng'!$A$13," "))))))))))</f>
        <v xml:space="preserve"> </v>
      </c>
      <c r="Z17" s="150" t="str">
        <f>IF('Koreksi (p)'!BW18='Isian Keg Perb &amp; Peng'!BJ$4,'Isian Keg Perb &amp; Peng'!$A$4,IF('Koreksi (p)'!BW18='Isian Keg Perb &amp; Peng'!BJ$5,'Isian Keg Perb &amp; Peng'!$A$5,IF('Koreksi (p)'!BW18='Isian Keg Perb &amp; Peng'!BJ$6,'Isian Keg Perb &amp; Peng'!$A$6,IF('Koreksi (p)'!BW18='Isian Keg Perb &amp; Peng'!BJ$7,'Isian Keg Perb &amp; Peng'!$A$7,IF('Koreksi (p)'!BW18='Isian Keg Perb &amp; Peng'!BJ$8,'Isian Keg Perb &amp; Peng'!$A$8,IF('Koreksi (p)'!BW18='Isian Keg Perb &amp; Peng'!BJ$9,'Isian Keg Perb &amp; Peng'!$A$9,IF('Koreksi (p)'!BW18='Isian Keg Perb &amp; Peng'!BJ$10,'Isian Keg Perb &amp; Peng'!$A$10,IF('Koreksi (p)'!BW18='Isian Keg Perb &amp; Peng'!BJ$11,'Isian Keg Perb &amp; Peng'!$A$11,IF('Koreksi (p)'!BW18='Isian Keg Perb &amp; Peng'!BJ$12,'Isian Keg Perb &amp; Peng'!$A$12,IF('Koreksi (p)'!BW18='Isian Keg Perb &amp; Peng'!BJ$13,'Isian Keg Perb &amp; Peng'!$A$13," "))))))))))</f>
        <v xml:space="preserve"> </v>
      </c>
      <c r="AA17" s="150" t="str">
        <f>IF('Koreksi (p)'!BX18='Isian Keg Perb &amp; Peng'!BK$4,'Isian Keg Perb &amp; Peng'!$A$4,IF('Koreksi (p)'!BX18='Isian Keg Perb &amp; Peng'!BK$5,'Isian Keg Perb &amp; Peng'!$A$5,IF('Koreksi (p)'!BX18='Isian Keg Perb &amp; Peng'!BK$6,'Isian Keg Perb &amp; Peng'!$A$6,IF('Koreksi (p)'!BX18='Isian Keg Perb &amp; Peng'!BK$7,'Isian Keg Perb &amp; Peng'!$A$7,IF('Koreksi (p)'!BX18='Isian Keg Perb &amp; Peng'!BK$8,'Isian Keg Perb &amp; Peng'!$A$8,IF('Koreksi (p)'!BX18='Isian Keg Perb &amp; Peng'!BK$9,'Isian Keg Perb &amp; Peng'!$A$9,IF('Koreksi (p)'!BX18='Isian Keg Perb &amp; Peng'!BK$10,'Isian Keg Perb &amp; Peng'!$A$10,IF('Koreksi (p)'!BX18='Isian Keg Perb &amp; Peng'!BK$11,'Isian Keg Perb &amp; Peng'!$A$11,IF('Koreksi (p)'!BX18='Isian Keg Perb &amp; Peng'!BK$12,'Isian Keg Perb &amp; Peng'!$A$12,IF('Koreksi (p)'!BX18='Isian Keg Perb &amp; Peng'!BK$13,'Isian Keg Perb &amp; Peng'!$A$13," "))))))))))</f>
        <v xml:space="preserve"> </v>
      </c>
      <c r="AB17" s="150" t="str">
        <f>IF('Koreksi (p)'!BY18='Isian Keg Perb &amp; Peng'!BL$4,'Isian Keg Perb &amp; Peng'!$A$4,IF('Koreksi (p)'!BY18='Isian Keg Perb &amp; Peng'!BL$5,'Isian Keg Perb &amp; Peng'!$A$5,IF('Koreksi (p)'!BY18='Isian Keg Perb &amp; Peng'!BL$6,'Isian Keg Perb &amp; Peng'!$A$6,IF('Koreksi (p)'!BY18='Isian Keg Perb &amp; Peng'!BL$7,'Isian Keg Perb &amp; Peng'!$A$7,IF('Koreksi (p)'!BY18='Isian Keg Perb &amp; Peng'!BL$8,'Isian Keg Perb &amp; Peng'!$A$8,IF('Koreksi (p)'!BY18='Isian Keg Perb &amp; Peng'!BL$9,'Isian Keg Perb &amp; Peng'!$A$9,IF('Koreksi (p)'!BY18='Isian Keg Perb &amp; Peng'!BL$10,'Isian Keg Perb &amp; Peng'!$A$10,IF('Koreksi (p)'!BY18='Isian Keg Perb &amp; Peng'!BL$11,'Isian Keg Perb &amp; Peng'!$A$11,IF('Koreksi (p)'!BY18='Isian Keg Perb &amp; Peng'!BL$12,'Isian Keg Perb &amp; Peng'!$A$12,IF('Koreksi (p)'!BY18='Isian Keg Perb &amp; Peng'!BL$13,'Isian Keg Perb &amp; Peng'!$A$13," "))))))))))</f>
        <v xml:space="preserve"> </v>
      </c>
      <c r="AC17" s="150" t="str">
        <f>IF('Koreksi (p)'!BZ18='Isian Keg Perb &amp; Peng'!BM$4,'Isian Keg Perb &amp; Peng'!$A$4,IF('Koreksi (p)'!BZ18='Isian Keg Perb &amp; Peng'!BM$5,'Isian Keg Perb &amp; Peng'!$A$5,IF('Koreksi (p)'!BZ18='Isian Keg Perb &amp; Peng'!BM$6,'Isian Keg Perb &amp; Peng'!$A$6,IF('Koreksi (p)'!BZ18='Isian Keg Perb &amp; Peng'!BM$7,'Isian Keg Perb &amp; Peng'!$A$7,IF('Koreksi (p)'!BZ18='Isian Keg Perb &amp; Peng'!BM$8,'Isian Keg Perb &amp; Peng'!$A$8,IF('Koreksi (p)'!BZ18='Isian Keg Perb &amp; Peng'!BM$9,'Isian Keg Perb &amp; Peng'!$A$9,IF('Koreksi (p)'!BZ18='Isian Keg Perb &amp; Peng'!BM$10,'Isian Keg Perb &amp; Peng'!$A$10,IF('Koreksi (p)'!BZ18='Isian Keg Perb &amp; Peng'!BM$11,'Isian Keg Perb &amp; Peng'!$A$11,IF('Koreksi (p)'!BZ18='Isian Keg Perb &amp; Peng'!BM$12,'Isian Keg Perb &amp; Peng'!$A$12,IF('Koreksi (p)'!BZ18='Isian Keg Perb &amp; Peng'!BM$13,'Isian Keg Perb &amp; Peng'!$A$13," "))))))))))</f>
        <v xml:space="preserve"> </v>
      </c>
      <c r="AD17" s="150" t="str">
        <f>IF('Koreksi (p)'!CA18='Isian Keg Perb &amp; Peng'!BN$4,'Isian Keg Perb &amp; Peng'!$A$4,IF('Koreksi (p)'!CA18='Isian Keg Perb &amp; Peng'!BN$5,'Isian Keg Perb &amp; Peng'!$A$5,IF('Koreksi (p)'!CA18='Isian Keg Perb &amp; Peng'!BN$6,'Isian Keg Perb &amp; Peng'!$A$6,IF('Koreksi (p)'!CA18='Isian Keg Perb &amp; Peng'!BN$7,'Isian Keg Perb &amp; Peng'!$A$7,IF('Koreksi (p)'!CA18='Isian Keg Perb &amp; Peng'!BN$8,'Isian Keg Perb &amp; Peng'!$A$8,IF('Koreksi (p)'!CA18='Isian Keg Perb &amp; Peng'!BN$9,'Isian Keg Perb &amp; Peng'!$A$9,IF('Koreksi (p)'!CA18='Isian Keg Perb &amp; Peng'!BN$10,'Isian Keg Perb &amp; Peng'!$A$10,IF('Koreksi (p)'!CA18='Isian Keg Perb &amp; Peng'!BN$11,'Isian Keg Perb &amp; Peng'!$A$11,IF('Koreksi (p)'!CA18='Isian Keg Perb &amp; Peng'!BN$12,'Isian Keg Perb &amp; Peng'!$A$12,IF('Koreksi (p)'!CA18='Isian Keg Perb &amp; Peng'!BN$13,'Isian Keg Perb &amp; Peng'!$A$13," "))))))))))</f>
        <v xml:space="preserve"> </v>
      </c>
      <c r="AE17" s="150" t="str">
        <f>IF('Koreksi (p)'!CB18='Isian Keg Perb &amp; Peng'!BO$4,'Isian Keg Perb &amp; Peng'!$A$4,IF('Koreksi (p)'!CB18='Isian Keg Perb &amp; Peng'!BO$5,'Isian Keg Perb &amp; Peng'!$A$5,IF('Koreksi (p)'!CB18='Isian Keg Perb &amp; Peng'!BO$6,'Isian Keg Perb &amp; Peng'!$A$6,IF('Koreksi (p)'!CB18='Isian Keg Perb &amp; Peng'!BO$7,'Isian Keg Perb &amp; Peng'!$A$7,IF('Koreksi (p)'!CB18='Isian Keg Perb &amp; Peng'!BO$8,'Isian Keg Perb &amp; Peng'!$A$8,IF('Koreksi (p)'!CB18='Isian Keg Perb &amp; Peng'!BO$9,'Isian Keg Perb &amp; Peng'!$A$9,IF('Koreksi (p)'!CB18='Isian Keg Perb &amp; Peng'!BO$10,'Isian Keg Perb &amp; Peng'!$A$10,IF('Koreksi (p)'!CB18='Isian Keg Perb &amp; Peng'!BO$11,'Isian Keg Perb &amp; Peng'!$A$11,IF('Koreksi (p)'!CB18='Isian Keg Perb &amp; Peng'!BO$12,'Isian Keg Perb &amp; Peng'!$A$12,IF('Koreksi (p)'!CB18='Isian Keg Perb &amp; Peng'!BO$13,'Isian Keg Perb &amp; Peng'!$A$13," "))))))))))</f>
        <v xml:space="preserve"> </v>
      </c>
      <c r="AF17" s="150" t="str">
        <f>IF('Koreksi (p)'!CC18='Isian Keg Perb &amp; Peng'!BP$4,'Isian Keg Perb &amp; Peng'!$A$4,IF('Koreksi (p)'!CC18='Isian Keg Perb &amp; Peng'!BP$5,'Isian Keg Perb &amp; Peng'!$A$5,IF('Koreksi (p)'!CC18='Isian Keg Perb &amp; Peng'!BP$6,'Isian Keg Perb &amp; Peng'!$A$6,IF('Koreksi (p)'!CC18='Isian Keg Perb &amp; Peng'!BP$7,'Isian Keg Perb &amp; Peng'!$A$7,IF('Koreksi (p)'!CC18='Isian Keg Perb &amp; Peng'!BP$8,'Isian Keg Perb &amp; Peng'!$A$8,IF('Koreksi (p)'!CC18='Isian Keg Perb &amp; Peng'!BP$9,'Isian Keg Perb &amp; Peng'!$A$9,IF('Koreksi (p)'!CC18='Isian Keg Perb &amp; Peng'!BP$10,'Isian Keg Perb &amp; Peng'!$A$10,IF('Koreksi (p)'!CC18='Isian Keg Perb &amp; Peng'!BP$11,'Isian Keg Perb &amp; Peng'!$A$11,IF('Koreksi (p)'!CC18='Isian Keg Perb &amp; Peng'!BP$12,'Isian Keg Perb &amp; Peng'!$A$12,IF('Koreksi (p)'!CC18='Isian Keg Perb &amp; Peng'!BP$13,'Isian Keg Perb &amp; Peng'!$A$13," "))))))))))</f>
        <v xml:space="preserve"> </v>
      </c>
      <c r="AG17" s="150" t="str">
        <f>IF('Koreksi (p)'!CD18='Isian Keg Perb &amp; Peng'!BQ$4,'Isian Keg Perb &amp; Peng'!$A$4,IF('Koreksi (p)'!CD18='Isian Keg Perb &amp; Peng'!BQ$5,'Isian Keg Perb &amp; Peng'!$A$5,IF('Koreksi (p)'!CD18='Isian Keg Perb &amp; Peng'!BQ$6,'Isian Keg Perb &amp; Peng'!$A$6,IF('Koreksi (p)'!CD18='Isian Keg Perb &amp; Peng'!BQ$7,'Isian Keg Perb &amp; Peng'!$A$7,IF('Koreksi (p)'!CD18='Isian Keg Perb &amp; Peng'!BQ$8,'Isian Keg Perb &amp; Peng'!$A$8,IF('Koreksi (p)'!CD18='Isian Keg Perb &amp; Peng'!BQ$9,'Isian Keg Perb &amp; Peng'!$A$9,IF('Koreksi (p)'!CD18='Isian Keg Perb &amp; Peng'!BQ$10,'Isian Keg Perb &amp; Peng'!$A$10,IF('Koreksi (p)'!CD18='Isian Keg Perb &amp; Peng'!BQ$11,'Isian Keg Perb &amp; Peng'!$A$11,IF('Koreksi (p)'!CD18='Isian Keg Perb &amp; Peng'!BQ$12,'Isian Keg Perb &amp; Peng'!$A$12,IF('Koreksi (p)'!CD18='Isian Keg Perb &amp; Peng'!BQ$13,'Isian Keg Perb &amp; Peng'!$A$13," "))))))))))</f>
        <v xml:space="preserve"> </v>
      </c>
      <c r="AH17" s="150" t="str">
        <f>IF('Koreksi (p)'!CE18='Isian Keg Perb &amp; Peng'!BR$4,'Isian Keg Perb &amp; Peng'!$A$4,IF('Koreksi (p)'!CE18='Isian Keg Perb &amp; Peng'!BR$5,'Isian Keg Perb &amp; Peng'!$A$5,IF('Koreksi (p)'!CE18='Isian Keg Perb &amp; Peng'!BR$6,'Isian Keg Perb &amp; Peng'!$A$6,IF('Koreksi (p)'!CE18='Isian Keg Perb &amp; Peng'!BR$7,'Isian Keg Perb &amp; Peng'!$A$7,IF('Koreksi (p)'!CE18='Isian Keg Perb &amp; Peng'!BR$8,'Isian Keg Perb &amp; Peng'!$A$8,IF('Koreksi (p)'!CE18='Isian Keg Perb &amp; Peng'!BR$9,'Isian Keg Perb &amp; Peng'!$A$9,IF('Koreksi (p)'!CE18='Isian Keg Perb &amp; Peng'!BR$10,'Isian Keg Perb &amp; Peng'!$A$10,IF('Koreksi (p)'!CE18='Isian Keg Perb &amp; Peng'!BR$11,'Isian Keg Perb &amp; Peng'!$A$11,IF('Koreksi (p)'!CE18='Isian Keg Perb &amp; Peng'!BR$12,'Isian Keg Perb &amp; Peng'!$A$12,IF('Koreksi (p)'!CE18='Isian Keg Perb &amp; Peng'!BR$13,'Isian Keg Perb &amp; Peng'!$A$13," "))))))))))</f>
        <v xml:space="preserve"> </v>
      </c>
      <c r="AI17" s="150" t="str">
        <f>IF('Koreksi (p)'!CF18='Isian Keg Perb &amp; Peng'!BS$4,'Isian Keg Perb &amp; Peng'!$A$4,IF('Koreksi (p)'!CF18='Isian Keg Perb &amp; Peng'!BS$5,'Isian Keg Perb &amp; Peng'!$A$5,IF('Koreksi (p)'!CF18='Isian Keg Perb &amp; Peng'!BS$6,'Isian Keg Perb &amp; Peng'!$A$6,IF('Koreksi (p)'!CF18='Isian Keg Perb &amp; Peng'!BS$7,'Isian Keg Perb &amp; Peng'!$A$7,IF('Koreksi (p)'!CF18='Isian Keg Perb &amp; Peng'!BS$8,'Isian Keg Perb &amp; Peng'!$A$8,IF('Koreksi (p)'!CF18='Isian Keg Perb &amp; Peng'!BS$9,'Isian Keg Perb &amp; Peng'!$A$9,IF('Koreksi (p)'!CF18='Isian Keg Perb &amp; Peng'!BS$10,'Isian Keg Perb &amp; Peng'!$A$10,IF('Koreksi (p)'!CF18='Isian Keg Perb &amp; Peng'!BS$11,'Isian Keg Perb &amp; Peng'!$A$11,IF('Koreksi (p)'!CF18='Isian Keg Perb &amp; Peng'!BS$12,'Isian Keg Perb &amp; Peng'!$A$12,IF('Koreksi (p)'!CF18='Isian Keg Perb &amp; Peng'!BS$13,'Isian Keg Perb &amp; Peng'!$A$13," "))))))))))</f>
        <v xml:space="preserve"> </v>
      </c>
      <c r="AJ17" s="150" t="str">
        <f>IF('Koreksi (p)'!CG18='Isian Keg Perb &amp; Peng'!BT$4,'Isian Keg Perb &amp; Peng'!$A$4,IF('Koreksi (p)'!CG18='Isian Keg Perb &amp; Peng'!BT$5,'Isian Keg Perb &amp; Peng'!$A$5,IF('Koreksi (p)'!CG18='Isian Keg Perb &amp; Peng'!BT$6,'Isian Keg Perb &amp; Peng'!$A$6,IF('Koreksi (p)'!CG18='Isian Keg Perb &amp; Peng'!BT$7,'Isian Keg Perb &amp; Peng'!$A$7,IF('Koreksi (p)'!CG18='Isian Keg Perb &amp; Peng'!BT$8,'Isian Keg Perb &amp; Peng'!$A$8,IF('Koreksi (p)'!CG18='Isian Keg Perb &amp; Peng'!BT$9,'Isian Keg Perb &amp; Peng'!$A$9,IF('Koreksi (p)'!CG18='Isian Keg Perb &amp; Peng'!BT$10,'Isian Keg Perb &amp; Peng'!$A$10,IF('Koreksi (p)'!CG18='Isian Keg Perb &amp; Peng'!BT$11,'Isian Keg Perb &amp; Peng'!$A$11,IF('Koreksi (p)'!CG18='Isian Keg Perb &amp; Peng'!BT$12,'Isian Keg Perb &amp; Peng'!$A$12,IF('Koreksi (p)'!CG18='Isian Keg Perb &amp; Peng'!BT$13,'Isian Keg Perb &amp; Peng'!$A$13," "))))))))))</f>
        <v xml:space="preserve"> </v>
      </c>
      <c r="AK17" s="150" t="str">
        <f>IF('Koreksi (p)'!CH18='Isian Keg Perb &amp; Peng'!BU$4,'Isian Keg Perb &amp; Peng'!$A$4,IF('Koreksi (p)'!CH18='Isian Keg Perb &amp; Peng'!BU$5,'Isian Keg Perb &amp; Peng'!$A$5,IF('Koreksi (p)'!CH18='Isian Keg Perb &amp; Peng'!BU$6,'Isian Keg Perb &amp; Peng'!$A$6,IF('Koreksi (p)'!CH18='Isian Keg Perb &amp; Peng'!BU$7,'Isian Keg Perb &amp; Peng'!$A$7,IF('Koreksi (p)'!CH18='Isian Keg Perb &amp; Peng'!BU$8,'Isian Keg Perb &amp; Peng'!$A$8,IF('Koreksi (p)'!CH18='Isian Keg Perb &amp; Peng'!BU$9,'Isian Keg Perb &amp; Peng'!$A$9,IF('Koreksi (p)'!CH18='Isian Keg Perb &amp; Peng'!BU$10,'Isian Keg Perb &amp; Peng'!$A$10,IF('Koreksi (p)'!CH18='Isian Keg Perb &amp; Peng'!BU$11,'Isian Keg Perb &amp; Peng'!$A$11,IF('Koreksi (p)'!CH18='Isian Keg Perb &amp; Peng'!BU$12,'Isian Keg Perb &amp; Peng'!$A$12,IF('Koreksi (p)'!CH18='Isian Keg Perb &amp; Peng'!BU$13,'Isian Keg Perb &amp; Peng'!$A$13," "))))))))))</f>
        <v xml:space="preserve"> </v>
      </c>
      <c r="AL17" s="150" t="str">
        <f>IF('Koreksi (p)'!CI18='Isian Keg Perb &amp; Peng'!BV$4,'Isian Keg Perb &amp; Peng'!$A$4,IF('Koreksi (p)'!CI18='Isian Keg Perb &amp; Peng'!BV$5,'Isian Keg Perb &amp; Peng'!$A$5,IF('Koreksi (p)'!CI18='Isian Keg Perb &amp; Peng'!BV$6,'Isian Keg Perb &amp; Peng'!$A$6,IF('Koreksi (p)'!CI18='Isian Keg Perb &amp; Peng'!BV$7,'Isian Keg Perb &amp; Peng'!$A$7,IF('Koreksi (p)'!CI18='Isian Keg Perb &amp; Peng'!BV$8,'Isian Keg Perb &amp; Peng'!$A$8,IF('Koreksi (p)'!CI18='Isian Keg Perb &amp; Peng'!BV$9,'Isian Keg Perb &amp; Peng'!$A$9,IF('Koreksi (p)'!CI18='Isian Keg Perb &amp; Peng'!BV$10,'Isian Keg Perb &amp; Peng'!$A$10,IF('Koreksi (p)'!CI18='Isian Keg Perb &amp; Peng'!BV$11,'Isian Keg Perb &amp; Peng'!$A$11,IF('Koreksi (p)'!CI18='Isian Keg Perb &amp; Peng'!BV$12,'Isian Keg Perb &amp; Peng'!$A$12,IF('Koreksi (p)'!CI18='Isian Keg Perb &amp; Peng'!BV$13,'Isian Keg Perb &amp; Peng'!$A$13," "))))))))))</f>
        <v xml:space="preserve"> </v>
      </c>
      <c r="AM17" s="150" t="str">
        <f>IF('Koreksi (p)'!CJ18='Isian Keg Perb &amp; Peng'!BW$4,'Isian Keg Perb &amp; Peng'!$A$4,IF('Koreksi (p)'!CJ18='Isian Keg Perb &amp; Peng'!BW$5,'Isian Keg Perb &amp; Peng'!$A$5,IF('Koreksi (p)'!CJ18='Isian Keg Perb &amp; Peng'!BW$6,'Isian Keg Perb &amp; Peng'!$A$6,IF('Koreksi (p)'!CJ18='Isian Keg Perb &amp; Peng'!BW$7,'Isian Keg Perb &amp; Peng'!$A$7,IF('Koreksi (p)'!CJ18='Isian Keg Perb &amp; Peng'!BW$8,'Isian Keg Perb &amp; Peng'!$A$8,IF('Koreksi (p)'!CJ18='Isian Keg Perb &amp; Peng'!BW$9,'Isian Keg Perb &amp; Peng'!$A$9,IF('Koreksi (p)'!CJ18='Isian Keg Perb &amp; Peng'!BW$10,'Isian Keg Perb &amp; Peng'!$A$10,IF('Koreksi (p)'!CJ18='Isian Keg Perb &amp; Peng'!BW$11,'Isian Keg Perb &amp; Peng'!$A$11,IF('Koreksi (p)'!CJ18='Isian Keg Perb &amp; Peng'!BW$12,'Isian Keg Perb &amp; Peng'!$A$12,IF('Koreksi (p)'!CJ18='Isian Keg Perb &amp; Peng'!BW$13,'Isian Keg Perb &amp; Peng'!$A$13," "))))))))))</f>
        <v xml:space="preserve"> </v>
      </c>
      <c r="AN17" s="150" t="str">
        <f>IF('Koreksi (p)'!CK18='Isian Keg Perb &amp; Peng'!BX$4,'Isian Keg Perb &amp; Peng'!$A$4,IF('Koreksi (p)'!CK18='Isian Keg Perb &amp; Peng'!BX$5,'Isian Keg Perb &amp; Peng'!$A$5,IF('Koreksi (p)'!CK18='Isian Keg Perb &amp; Peng'!BX$6,'Isian Keg Perb &amp; Peng'!$A$6,IF('Koreksi (p)'!CK18='Isian Keg Perb &amp; Peng'!BX$7,'Isian Keg Perb &amp; Peng'!$A$7,IF('Koreksi (p)'!CK18='Isian Keg Perb &amp; Peng'!BX$8,'Isian Keg Perb &amp; Peng'!$A$8,IF('Koreksi (p)'!CK18='Isian Keg Perb &amp; Peng'!BX$9,'Isian Keg Perb &amp; Peng'!$A$9,IF('Koreksi (p)'!CK18='Isian Keg Perb &amp; Peng'!BX$10,'Isian Keg Perb &amp; Peng'!$A$10,IF('Koreksi (p)'!CK18='Isian Keg Perb &amp; Peng'!BX$11,'Isian Keg Perb &amp; Peng'!$A$11,IF('Koreksi (p)'!CK18='Isian Keg Perb &amp; Peng'!BX$12,'Isian Keg Perb &amp; Peng'!$A$12,IF('Koreksi (p)'!CK18='Isian Keg Perb &amp; Peng'!BX$13,'Isian Keg Perb &amp; Peng'!$A$13," "))))))))))</f>
        <v xml:space="preserve"> </v>
      </c>
      <c r="AO17" s="150" t="str">
        <f>IF('Koreksi (p)'!CL18='Isian Keg Perb &amp; Peng'!BY$4,'Isian Keg Perb &amp; Peng'!$A$4,IF('Koreksi (p)'!CL18='Isian Keg Perb &amp; Peng'!BY$5,'Isian Keg Perb &amp; Peng'!$A$5,IF('Koreksi (p)'!CL18='Isian Keg Perb &amp; Peng'!BY$6,'Isian Keg Perb &amp; Peng'!$A$6,IF('Koreksi (p)'!CL18='Isian Keg Perb &amp; Peng'!BY$7,'Isian Keg Perb &amp; Peng'!$A$7,IF('Koreksi (p)'!CL18='Isian Keg Perb &amp; Peng'!BY$8,'Isian Keg Perb &amp; Peng'!$A$8,IF('Koreksi (p)'!CL18='Isian Keg Perb &amp; Peng'!BY$9,'Isian Keg Perb &amp; Peng'!$A$9,IF('Koreksi (p)'!CL18='Isian Keg Perb &amp; Peng'!BY$10,'Isian Keg Perb &amp; Peng'!$A$10,IF('Koreksi (p)'!CL18='Isian Keg Perb &amp; Peng'!BY$11,'Isian Keg Perb &amp; Peng'!$A$11,IF('Koreksi (p)'!CL18='Isian Keg Perb &amp; Peng'!BY$12,'Isian Keg Perb &amp; Peng'!$A$12,IF('Koreksi (p)'!CL18='Isian Keg Perb &amp; Peng'!BY$13,'Isian Keg Perb &amp; Peng'!$A$13," "))))))))))</f>
        <v xml:space="preserve"> </v>
      </c>
      <c r="AP17" s="150" t="str">
        <f>IF('Koreksi (p)'!CM18='Isian Keg Perb &amp; Peng'!BZ$4,'Isian Keg Perb &amp; Peng'!$A$4,IF('Koreksi (p)'!CM18='Isian Keg Perb &amp; Peng'!BZ$5,'Isian Keg Perb &amp; Peng'!$A$5,IF('Koreksi (p)'!CM18='Isian Keg Perb &amp; Peng'!BZ$6,'Isian Keg Perb &amp; Peng'!$A$6,IF('Koreksi (p)'!CM18='Isian Keg Perb &amp; Peng'!BZ$7,'Isian Keg Perb &amp; Peng'!$A$7,IF('Koreksi (p)'!CM18='Isian Keg Perb &amp; Peng'!BZ$8,'Isian Keg Perb &amp; Peng'!$A$8,IF('Koreksi (p)'!CM18='Isian Keg Perb &amp; Peng'!BZ$9,'Isian Keg Perb &amp; Peng'!$A$9,IF('Koreksi (p)'!CM18='Isian Keg Perb &amp; Peng'!BZ$10,'Isian Keg Perb &amp; Peng'!$A$10,IF('Koreksi (p)'!CM18='Isian Keg Perb &amp; Peng'!BZ$11,'Isian Keg Perb &amp; Peng'!$A$11,IF('Koreksi (p)'!CM18='Isian Keg Perb &amp; Peng'!BZ$12,'Isian Keg Perb &amp; Peng'!$A$12,IF('Koreksi (p)'!CM18='Isian Keg Perb &amp; Peng'!BZ$13,'Isian Keg Perb &amp; Peng'!$A$13," "))))))))))</f>
        <v xml:space="preserve"> </v>
      </c>
      <c r="AQ17" s="150" t="str">
        <f>IF('Koreksi (p)'!CN18='Isian Keg Perb &amp; Peng'!CA$4,'Isian Keg Perb &amp; Peng'!$A$4,IF('Koreksi (p)'!CN18='Isian Keg Perb &amp; Peng'!CA$5,'Isian Keg Perb &amp; Peng'!$A$5,IF('Koreksi (p)'!CN18='Isian Keg Perb &amp; Peng'!CA$6,'Isian Keg Perb &amp; Peng'!$A$6,IF('Koreksi (p)'!CN18='Isian Keg Perb &amp; Peng'!CA$7,'Isian Keg Perb &amp; Peng'!$A$7,IF('Koreksi (p)'!CN18='Isian Keg Perb &amp; Peng'!CA$8,'Isian Keg Perb &amp; Peng'!$A$8,IF('Koreksi (p)'!CN18='Isian Keg Perb &amp; Peng'!CA$9,'Isian Keg Perb &amp; Peng'!$A$9,IF('Koreksi (p)'!CN18='Isian Keg Perb &amp; Peng'!CA$10,'Isian Keg Perb &amp; Peng'!$A$10,IF('Koreksi (p)'!CN18='Isian Keg Perb &amp; Peng'!CA$11,'Isian Keg Perb &amp; Peng'!$A$11,IF('Koreksi (p)'!CN18='Isian Keg Perb &amp; Peng'!CA$12,'Isian Keg Perb &amp; Peng'!$A$12,IF('Koreksi (p)'!CN18='Isian Keg Perb &amp; Peng'!CA$13,'Isian Keg Perb &amp; Peng'!$A$13," "))))))))))</f>
        <v xml:space="preserve"> </v>
      </c>
      <c r="AR17" s="150" t="str">
        <f>IF('Koreksi (p)'!CO18='Isian Keg Perb &amp; Peng'!CB$4,'Isian Keg Perb &amp; Peng'!$A$4,IF('Koreksi (p)'!CO18='Isian Keg Perb &amp; Peng'!CB$5,'Isian Keg Perb &amp; Peng'!$A$5,IF('Koreksi (p)'!CO18='Isian Keg Perb &amp; Peng'!CB$6,'Isian Keg Perb &amp; Peng'!$A$6,IF('Koreksi (p)'!CO18='Isian Keg Perb &amp; Peng'!CB$7,'Isian Keg Perb &amp; Peng'!$A$7,IF('Koreksi (p)'!CO18='Isian Keg Perb &amp; Peng'!CB$8,'Isian Keg Perb &amp; Peng'!$A$8,IF('Koreksi (p)'!CO18='Isian Keg Perb &amp; Peng'!CB$9,'Isian Keg Perb &amp; Peng'!$A$9,IF('Koreksi (p)'!CO18='Isian Keg Perb &amp; Peng'!CB$10,'Isian Keg Perb &amp; Peng'!$A$10,IF('Koreksi (p)'!CO18='Isian Keg Perb &amp; Peng'!CB$11,'Isian Keg Perb &amp; Peng'!$A$11,IF('Koreksi (p)'!CO18='Isian Keg Perb &amp; Peng'!CB$12,'Isian Keg Perb &amp; Peng'!$A$12,IF('Koreksi (p)'!CO18='Isian Keg Perb &amp; Peng'!CB$13,'Isian Keg Perb &amp; Peng'!$A$13," "))))))))))</f>
        <v xml:space="preserve"> </v>
      </c>
      <c r="AS17" s="150" t="str">
        <f>IF('Koreksi (p)'!CP18='Isian Keg Perb &amp; Peng'!CC$4,'Isian Keg Perb &amp; Peng'!$A$4,IF('Koreksi (p)'!CP18='Isian Keg Perb &amp; Peng'!CC$5,'Isian Keg Perb &amp; Peng'!$A$5,IF('Koreksi (p)'!CP18='Isian Keg Perb &amp; Peng'!CC$6,'Isian Keg Perb &amp; Peng'!$A$6,IF('Koreksi (p)'!CP18='Isian Keg Perb &amp; Peng'!CC$7,'Isian Keg Perb &amp; Peng'!$A$7,IF('Koreksi (p)'!CP18='Isian Keg Perb &amp; Peng'!CC$8,'Isian Keg Perb &amp; Peng'!$A$8,IF('Koreksi (p)'!CP18='Isian Keg Perb &amp; Peng'!CC$9,'Isian Keg Perb &amp; Peng'!$A$9,IF('Koreksi (p)'!CP18='Isian Keg Perb &amp; Peng'!CC$10,'Isian Keg Perb &amp; Peng'!$A$10,IF('Koreksi (p)'!CP18='Isian Keg Perb &amp; Peng'!CC$11,'Isian Keg Perb &amp; Peng'!$A$11,IF('Koreksi (p)'!CP18='Isian Keg Perb &amp; Peng'!CC$12,'Isian Keg Perb &amp; Peng'!$A$12,IF('Koreksi (p)'!CP18='Isian Keg Perb &amp; Peng'!CC$13,'Isian Keg Perb &amp; Peng'!$A$13," "))))))))))</f>
        <v xml:space="preserve"> </v>
      </c>
      <c r="AT17" s="150" t="str">
        <f t="shared" si="0"/>
        <v xml:space="preserve">                                        </v>
      </c>
      <c r="AU17" s="150" t="e">
        <f t="shared" si="1"/>
        <v>#VALUE!</v>
      </c>
      <c r="AV17" s="150" t="str">
        <f t="shared" si="2"/>
        <v/>
      </c>
      <c r="AW17" s="150" t="e">
        <f t="shared" si="3"/>
        <v>#VALUE!</v>
      </c>
      <c r="AX17" s="150" t="str">
        <f t="shared" si="4"/>
        <v/>
      </c>
      <c r="AY17" s="150" t="e">
        <f t="shared" si="5"/>
        <v>#VALUE!</v>
      </c>
      <c r="AZ17" s="150" t="str">
        <f t="shared" si="6"/>
        <v/>
      </c>
      <c r="BA17" s="150" t="e">
        <f t="shared" si="7"/>
        <v>#VALUE!</v>
      </c>
      <c r="BB17" s="150" t="str">
        <f t="shared" si="8"/>
        <v/>
      </c>
      <c r="BC17" s="150" t="e">
        <f t="shared" si="9"/>
        <v>#VALUE!</v>
      </c>
      <c r="BD17" s="150" t="str">
        <f t="shared" si="10"/>
        <v/>
      </c>
      <c r="BE17" s="150" t="e">
        <f t="shared" si="11"/>
        <v>#VALUE!</v>
      </c>
      <c r="BF17" s="150" t="str">
        <f t="shared" si="12"/>
        <v/>
      </c>
      <c r="BG17" s="150" t="e">
        <f t="shared" si="13"/>
        <v>#VALUE!</v>
      </c>
      <c r="BH17" s="150" t="str">
        <f t="shared" si="14"/>
        <v/>
      </c>
      <c r="BI17" s="150" t="e">
        <f t="shared" si="15"/>
        <v>#VALUE!</v>
      </c>
      <c r="BJ17" s="150" t="str">
        <f t="shared" si="16"/>
        <v/>
      </c>
      <c r="BK17" s="150" t="e">
        <f t="shared" si="17"/>
        <v>#VALUE!</v>
      </c>
      <c r="BL17" s="150" t="str">
        <f t="shared" si="18"/>
        <v/>
      </c>
      <c r="BM17" s="150" t="e">
        <f t="shared" si="19"/>
        <v>#VALUE!</v>
      </c>
      <c r="BN17" s="150" t="str">
        <f t="shared" si="20"/>
        <v/>
      </c>
      <c r="BO17" s="26" t="str">
        <f t="shared" si="21"/>
        <v/>
      </c>
      <c r="BP17" s="27" t="str">
        <f>IF(E17="X",'Isian Keg Perb &amp; Peng'!$CE$4,"")</f>
        <v/>
      </c>
      <c r="BQ17" s="27" t="str">
        <f>IF(E17="X",'Isian Keg Perb &amp; Peng'!$CF$4,"")</f>
        <v/>
      </c>
    </row>
    <row r="18" spans="2:69" s="30" customFormat="1" ht="59.25" customHeight="1">
      <c r="B18" s="27">
        <f>'Analisis (p)'!A20</f>
        <v>7</v>
      </c>
      <c r="C18" s="25" t="str">
        <f>'Analisis (p)'!B20</f>
        <v>EKA PUTRI MARTINA</v>
      </c>
      <c r="D18" s="32"/>
      <c r="E18" s="27" t="str">
        <f>'Analisis (p)'!CJ20</f>
        <v>X</v>
      </c>
      <c r="F18" s="150" t="str">
        <f>IF('Koreksi (p)'!BC19='Isian Keg Perb &amp; Peng'!AP$4,'Isian Keg Perb &amp; Peng'!$A$4,IF('Koreksi (p)'!BC19='Isian Keg Perb &amp; Peng'!AP$5,'Isian Keg Perb &amp; Peng'!$A$5,IF('Koreksi (p)'!BC19='Isian Keg Perb &amp; Peng'!AP$6,'Isian Keg Perb &amp; Peng'!$A$6,IF('Koreksi (p)'!BC19='Isian Keg Perb &amp; Peng'!AP$7,'Isian Keg Perb &amp; Peng'!$A$7,IF('Koreksi (p)'!BC19='Isian Keg Perb &amp; Peng'!AP$8,'Isian Keg Perb &amp; Peng'!$A$8,IF('Koreksi (p)'!BC19='Isian Keg Perb &amp; Peng'!AP$9,'Isian Keg Perb &amp; Peng'!$A$9,IF('Koreksi (p)'!BC19='Isian Keg Perb &amp; Peng'!AP$10,'Isian Keg Perb &amp; Peng'!$A$10,IF('Koreksi (p)'!BC19='Isian Keg Perb &amp; Peng'!AP$11,'Isian Keg Perb &amp; Peng'!$A$11,IF('Koreksi (p)'!BC19='Isian Keg Perb &amp; Peng'!AP$12,'Isian Keg Perb &amp; Peng'!$A$12,IF('Koreksi (p)'!BC19='Isian Keg Perb &amp; Peng'!AP$13,'Isian Keg Perb &amp; Peng'!$A$13," "))))))))))</f>
        <v xml:space="preserve"> </v>
      </c>
      <c r="G18" s="150" t="str">
        <f>IF('Koreksi (p)'!BD19='Isian Keg Perb &amp; Peng'!AQ$4,'Isian Keg Perb &amp; Peng'!$A$4,IF('Koreksi (p)'!BD19='Isian Keg Perb &amp; Peng'!AQ$5,'Isian Keg Perb &amp; Peng'!$A$5,IF('Koreksi (p)'!BD19='Isian Keg Perb &amp; Peng'!AQ$6,'Isian Keg Perb &amp; Peng'!$A$6,IF('Koreksi (p)'!BD19='Isian Keg Perb &amp; Peng'!AQ$7,'Isian Keg Perb &amp; Peng'!$A$7,IF('Koreksi (p)'!BD19='Isian Keg Perb &amp; Peng'!AQ$8,'Isian Keg Perb &amp; Peng'!$A$8,IF('Koreksi (p)'!BD19='Isian Keg Perb &amp; Peng'!AQ$9,'Isian Keg Perb &amp; Peng'!$A$9,IF('Koreksi (p)'!BD19='Isian Keg Perb &amp; Peng'!AQ$10,'Isian Keg Perb &amp; Peng'!$A$10,IF('Koreksi (p)'!BD19='Isian Keg Perb &amp; Peng'!AQ$11,'Isian Keg Perb &amp; Peng'!$A$11,IF('Koreksi (p)'!BD19='Isian Keg Perb &amp; Peng'!AQ$12,'Isian Keg Perb &amp; Peng'!$A$12,IF('Koreksi (p)'!BD19='Isian Keg Perb &amp; Peng'!AQ$13,'Isian Keg Perb &amp; Peng'!$A$13," "))))))))))</f>
        <v xml:space="preserve"> </v>
      </c>
      <c r="H18" s="150" t="str">
        <f>IF('Koreksi (p)'!BE19='Isian Keg Perb &amp; Peng'!AR$4,'Isian Keg Perb &amp; Peng'!$A$4,IF('Koreksi (p)'!BE19='Isian Keg Perb &amp; Peng'!AR$5,'Isian Keg Perb &amp; Peng'!$A$5,IF('Koreksi (p)'!BE19='Isian Keg Perb &amp; Peng'!AR$6,'Isian Keg Perb &amp; Peng'!$A$6,IF('Koreksi (p)'!BE19='Isian Keg Perb &amp; Peng'!AR$7,'Isian Keg Perb &amp; Peng'!$A$7,IF('Koreksi (p)'!BE19='Isian Keg Perb &amp; Peng'!AR$8,'Isian Keg Perb &amp; Peng'!$A$8,IF('Koreksi (p)'!BE19='Isian Keg Perb &amp; Peng'!AR$9,'Isian Keg Perb &amp; Peng'!$A$9,IF('Koreksi (p)'!BE19='Isian Keg Perb &amp; Peng'!AR$10,'Isian Keg Perb &amp; Peng'!$A$10,IF('Koreksi (p)'!BE19='Isian Keg Perb &amp; Peng'!AR$11,'Isian Keg Perb &amp; Peng'!$A$11,IF('Koreksi (p)'!BE19='Isian Keg Perb &amp; Peng'!AR$12,'Isian Keg Perb &amp; Peng'!$A$12,IF('Koreksi (p)'!BE19='Isian Keg Perb &amp; Peng'!AR$13,'Isian Keg Perb &amp; Peng'!$A$13," "))))))))))</f>
        <v xml:space="preserve"> </v>
      </c>
      <c r="I18" s="150" t="str">
        <f>IF('Koreksi (p)'!BF19='Isian Keg Perb &amp; Peng'!AS$4,'Isian Keg Perb &amp; Peng'!$A$4,IF('Koreksi (p)'!BF19='Isian Keg Perb &amp; Peng'!AS$5,'Isian Keg Perb &amp; Peng'!$A$5,IF('Koreksi (p)'!BF19='Isian Keg Perb &amp; Peng'!AS$6,'Isian Keg Perb &amp; Peng'!$A$6,IF('Koreksi (p)'!BF19='Isian Keg Perb &amp; Peng'!AS$7,'Isian Keg Perb &amp; Peng'!$A$7,IF('Koreksi (p)'!BF19='Isian Keg Perb &amp; Peng'!AS$8,'Isian Keg Perb &amp; Peng'!$A$8,IF('Koreksi (p)'!BF19='Isian Keg Perb &amp; Peng'!AS$9,'Isian Keg Perb &amp; Peng'!$A$9,IF('Koreksi (p)'!BF19='Isian Keg Perb &amp; Peng'!AS$10,'Isian Keg Perb &amp; Peng'!$A$10,IF('Koreksi (p)'!BF19='Isian Keg Perb &amp; Peng'!AS$11,'Isian Keg Perb &amp; Peng'!$A$11,IF('Koreksi (p)'!BF19='Isian Keg Perb &amp; Peng'!AS$12,'Isian Keg Perb &amp; Peng'!$A$12,IF('Koreksi (p)'!BF19='Isian Keg Perb &amp; Peng'!AS$13,'Isian Keg Perb &amp; Peng'!$A$13," "))))))))))</f>
        <v>Satuan Besaran</v>
      </c>
      <c r="J18" s="150" t="str">
        <f>IF('Koreksi (p)'!BG19='Isian Keg Perb &amp; Peng'!AT$4,'Isian Keg Perb &amp; Peng'!$A$4,IF('Koreksi (p)'!BG19='Isian Keg Perb &amp; Peng'!AT$5,'Isian Keg Perb &amp; Peng'!$A$5,IF('Koreksi (p)'!BG19='Isian Keg Perb &amp; Peng'!AT$6,'Isian Keg Perb &amp; Peng'!$A$6,IF('Koreksi (p)'!BG19='Isian Keg Perb &amp; Peng'!AT$7,'Isian Keg Perb &amp; Peng'!$A$7,IF('Koreksi (p)'!BG19='Isian Keg Perb &amp; Peng'!AT$8,'Isian Keg Perb &amp; Peng'!$A$8,IF('Koreksi (p)'!BG19='Isian Keg Perb &amp; Peng'!AT$9,'Isian Keg Perb &amp; Peng'!$A$9,IF('Koreksi (p)'!BG19='Isian Keg Perb &amp; Peng'!AT$10,'Isian Keg Perb &amp; Peng'!$A$10,IF('Koreksi (p)'!BG19='Isian Keg Perb &amp; Peng'!AT$11,'Isian Keg Perb &amp; Peng'!$A$11,IF('Koreksi (p)'!BG19='Isian Keg Perb &amp; Peng'!AT$12,'Isian Keg Perb &amp; Peng'!$A$12,IF('Koreksi (p)'!BG19='Isian Keg Perb &amp; Peng'!AT$13,'Isian Keg Perb &amp; Peng'!$A$13," "))))))))))</f>
        <v xml:space="preserve"> </v>
      </c>
      <c r="K18" s="150" t="str">
        <f>IF('Koreksi (p)'!BH19='Isian Keg Perb &amp; Peng'!AU$4,'Isian Keg Perb &amp; Peng'!$A$4,IF('Koreksi (p)'!BH19='Isian Keg Perb &amp; Peng'!AU$5,'Isian Keg Perb &amp; Peng'!$A$5,IF('Koreksi (p)'!BH19='Isian Keg Perb &amp; Peng'!AU$6,'Isian Keg Perb &amp; Peng'!$A$6,IF('Koreksi (p)'!BH19='Isian Keg Perb &amp; Peng'!AU$7,'Isian Keg Perb &amp; Peng'!$A$7,IF('Koreksi (p)'!BH19='Isian Keg Perb &amp; Peng'!AU$8,'Isian Keg Perb &amp; Peng'!$A$8,IF('Koreksi (p)'!BH19='Isian Keg Perb &amp; Peng'!AU$9,'Isian Keg Perb &amp; Peng'!$A$9,IF('Koreksi (p)'!BH19='Isian Keg Perb &amp; Peng'!AU$10,'Isian Keg Perb &amp; Peng'!$A$10,IF('Koreksi (p)'!BH19='Isian Keg Perb &amp; Peng'!AU$11,'Isian Keg Perb &amp; Peng'!$A$11,IF('Koreksi (p)'!BH19='Isian Keg Perb &amp; Peng'!AU$12,'Isian Keg Perb &amp; Peng'!$A$12,IF('Koreksi (p)'!BH19='Isian Keg Perb &amp; Peng'!AU$13,'Isian Keg Perb &amp; Peng'!$A$13," "))))))))))</f>
        <v>Satuan Besaran</v>
      </c>
      <c r="L18" s="150" t="str">
        <f>IF('Koreksi (p)'!BI19='Isian Keg Perb &amp; Peng'!AV$4,'Isian Keg Perb &amp; Peng'!$A$4,IF('Koreksi (p)'!BI19='Isian Keg Perb &amp; Peng'!AV$5,'Isian Keg Perb &amp; Peng'!$A$5,IF('Koreksi (p)'!BI19='Isian Keg Perb &amp; Peng'!AV$6,'Isian Keg Perb &amp; Peng'!$A$6,IF('Koreksi (p)'!BI19='Isian Keg Perb &amp; Peng'!AV$7,'Isian Keg Perb &amp; Peng'!$A$7,IF('Koreksi (p)'!BI19='Isian Keg Perb &amp; Peng'!AV$8,'Isian Keg Perb &amp; Peng'!$A$8,IF('Koreksi (p)'!BI19='Isian Keg Perb &amp; Peng'!AV$9,'Isian Keg Perb &amp; Peng'!$A$9,IF('Koreksi (p)'!BI19='Isian Keg Perb &amp; Peng'!AV$10,'Isian Keg Perb &amp; Peng'!$A$10,IF('Koreksi (p)'!BI19='Isian Keg Perb &amp; Peng'!AV$11,'Isian Keg Perb &amp; Peng'!$A$11,IF('Koreksi (p)'!BI19='Isian Keg Perb &amp; Peng'!AV$12,'Isian Keg Perb &amp; Peng'!$A$12,IF('Koreksi (p)'!BI19='Isian Keg Perb &amp; Peng'!AV$13,'Isian Keg Perb &amp; Peng'!$A$13," "))))))))))</f>
        <v>tiga</v>
      </c>
      <c r="M18" s="150" t="str">
        <f>IF('Koreksi (p)'!BJ19='Isian Keg Perb &amp; Peng'!AW$4,'Isian Keg Perb &amp; Peng'!$A$4,IF('Koreksi (p)'!BJ19='Isian Keg Perb &amp; Peng'!AW$5,'Isian Keg Perb &amp; Peng'!$A$5,IF('Koreksi (p)'!BJ19='Isian Keg Perb &amp; Peng'!AW$6,'Isian Keg Perb &amp; Peng'!$A$6,IF('Koreksi (p)'!BJ19='Isian Keg Perb &amp; Peng'!AW$7,'Isian Keg Perb &amp; Peng'!$A$7,IF('Koreksi (p)'!BJ19='Isian Keg Perb &amp; Peng'!AW$8,'Isian Keg Perb &amp; Peng'!$A$8,IF('Koreksi (p)'!BJ19='Isian Keg Perb &amp; Peng'!AW$9,'Isian Keg Perb &amp; Peng'!$A$9,IF('Koreksi (p)'!BJ19='Isian Keg Perb &amp; Peng'!AW$10,'Isian Keg Perb &amp; Peng'!$A$10,IF('Koreksi (p)'!BJ19='Isian Keg Perb &amp; Peng'!AW$11,'Isian Keg Perb &amp; Peng'!$A$11,IF('Koreksi (p)'!BJ19='Isian Keg Perb &amp; Peng'!AW$12,'Isian Keg Perb &amp; Peng'!$A$12,IF('Koreksi (p)'!BJ19='Isian Keg Perb &amp; Peng'!AW$13,'Isian Keg Perb &amp; Peng'!$A$13," "))))))))))</f>
        <v>tiga</v>
      </c>
      <c r="N18" s="150" t="str">
        <f>IF('Koreksi (p)'!BK19='Isian Keg Perb &amp; Peng'!AX$4,'Isian Keg Perb &amp; Peng'!$A$4,IF('Koreksi (p)'!BK19='Isian Keg Perb &amp; Peng'!AX$5,'Isian Keg Perb &amp; Peng'!$A$5,IF('Koreksi (p)'!BK19='Isian Keg Perb &amp; Peng'!AX$6,'Isian Keg Perb &amp; Peng'!$A$6,IF('Koreksi (p)'!BK19='Isian Keg Perb &amp; Peng'!AX$7,'Isian Keg Perb &amp; Peng'!$A$7,IF('Koreksi (p)'!BK19='Isian Keg Perb &amp; Peng'!AX$8,'Isian Keg Perb &amp; Peng'!$A$8,IF('Koreksi (p)'!BK19='Isian Keg Perb &amp; Peng'!AX$9,'Isian Keg Perb &amp; Peng'!$A$9,IF('Koreksi (p)'!BK19='Isian Keg Perb &amp; Peng'!AX$10,'Isian Keg Perb &amp; Peng'!$A$10,IF('Koreksi (p)'!BK19='Isian Keg Perb &amp; Peng'!AX$11,'Isian Keg Perb &amp; Peng'!$A$11,IF('Koreksi (p)'!BK19='Isian Keg Perb &amp; Peng'!AX$12,'Isian Keg Perb &amp; Peng'!$A$12,IF('Koreksi (p)'!BK19='Isian Keg Perb &amp; Peng'!AX$13,'Isian Keg Perb &amp; Peng'!$A$13," "))))))))))</f>
        <v>empat</v>
      </c>
      <c r="O18" s="150" t="str">
        <f>IF('Koreksi (p)'!BL19='Isian Keg Perb &amp; Peng'!AY$4,'Isian Keg Perb &amp; Peng'!$A$4,IF('Koreksi (p)'!BL19='Isian Keg Perb &amp; Peng'!AY$5,'Isian Keg Perb &amp; Peng'!$A$5,IF('Koreksi (p)'!BL19='Isian Keg Perb &amp; Peng'!AY$6,'Isian Keg Perb &amp; Peng'!$A$6,IF('Koreksi (p)'!BL19='Isian Keg Perb &amp; Peng'!AY$7,'Isian Keg Perb &amp; Peng'!$A$7,IF('Koreksi (p)'!BL19='Isian Keg Perb &amp; Peng'!AY$8,'Isian Keg Perb &amp; Peng'!$A$8,IF('Koreksi (p)'!BL19='Isian Keg Perb &amp; Peng'!AY$9,'Isian Keg Perb &amp; Peng'!$A$9,IF('Koreksi (p)'!BL19='Isian Keg Perb &amp; Peng'!AY$10,'Isian Keg Perb &amp; Peng'!$A$10,IF('Koreksi (p)'!BL19='Isian Keg Perb &amp; Peng'!AY$11,'Isian Keg Perb &amp; Peng'!$A$11,IF('Koreksi (p)'!BL19='Isian Keg Perb &amp; Peng'!AY$12,'Isian Keg Perb &amp; Peng'!$A$12,IF('Koreksi (p)'!BL19='Isian Keg Perb &amp; Peng'!AY$13,'Isian Keg Perb &amp; Peng'!$A$13," "))))))))))</f>
        <v>lima</v>
      </c>
      <c r="P18" s="150" t="str">
        <f>IF('Koreksi (p)'!BM19='Isian Keg Perb &amp; Peng'!AZ$4,'Isian Keg Perb &amp; Peng'!$A$4,IF('Koreksi (p)'!BM19='Isian Keg Perb &amp; Peng'!AZ$5,'Isian Keg Perb &amp; Peng'!$A$5,IF('Koreksi (p)'!BM19='Isian Keg Perb &amp; Peng'!AZ$6,'Isian Keg Perb &amp; Peng'!$A$6,IF('Koreksi (p)'!BM19='Isian Keg Perb &amp; Peng'!AZ$7,'Isian Keg Perb &amp; Peng'!$A$7,IF('Koreksi (p)'!BM19='Isian Keg Perb &amp; Peng'!AZ$8,'Isian Keg Perb &amp; Peng'!$A$8,IF('Koreksi (p)'!BM19='Isian Keg Perb &amp; Peng'!AZ$9,'Isian Keg Perb &amp; Peng'!$A$9,IF('Koreksi (p)'!BM19='Isian Keg Perb &amp; Peng'!AZ$10,'Isian Keg Perb &amp; Peng'!$A$10,IF('Koreksi (p)'!BM19='Isian Keg Perb &amp; Peng'!AZ$11,'Isian Keg Perb &amp; Peng'!$A$11,IF('Koreksi (p)'!BM19='Isian Keg Perb &amp; Peng'!AZ$12,'Isian Keg Perb &amp; Peng'!$A$12,IF('Koreksi (p)'!BM19='Isian Keg Perb &amp; Peng'!AZ$13,'Isian Keg Perb &amp; Peng'!$A$13," "))))))))))</f>
        <v xml:space="preserve"> </v>
      </c>
      <c r="Q18" s="150" t="str">
        <f>IF('Koreksi (p)'!BN19='Isian Keg Perb &amp; Peng'!BA$4,'Isian Keg Perb &amp; Peng'!$A$4,IF('Koreksi (p)'!BN19='Isian Keg Perb &amp; Peng'!BA$5,'Isian Keg Perb &amp; Peng'!$A$5,IF('Koreksi (p)'!BN19='Isian Keg Perb &amp; Peng'!BA$6,'Isian Keg Perb &amp; Peng'!$A$6,IF('Koreksi (p)'!BN19='Isian Keg Perb &amp; Peng'!BA$7,'Isian Keg Perb &amp; Peng'!$A$7,IF('Koreksi (p)'!BN19='Isian Keg Perb &amp; Peng'!BA$8,'Isian Keg Perb &amp; Peng'!$A$8,IF('Koreksi (p)'!BN19='Isian Keg Perb &amp; Peng'!BA$9,'Isian Keg Perb &amp; Peng'!$A$9,IF('Koreksi (p)'!BN19='Isian Keg Perb &amp; Peng'!BA$10,'Isian Keg Perb &amp; Peng'!$A$10,IF('Koreksi (p)'!BN19='Isian Keg Perb &amp; Peng'!BA$11,'Isian Keg Perb &amp; Peng'!$A$11,IF('Koreksi (p)'!BN19='Isian Keg Perb &amp; Peng'!BA$12,'Isian Keg Perb &amp; Peng'!$A$12,IF('Koreksi (p)'!BN19='Isian Keg Perb &amp; Peng'!BA$13,'Isian Keg Perb &amp; Peng'!$A$13," "))))))))))</f>
        <v xml:space="preserve"> </v>
      </c>
      <c r="R18" s="150" t="str">
        <f>IF('Koreksi (p)'!BO19='Isian Keg Perb &amp; Peng'!BB$4,'Isian Keg Perb &amp; Peng'!$A$4,IF('Koreksi (p)'!BO19='Isian Keg Perb &amp; Peng'!BB$5,'Isian Keg Perb &amp; Peng'!$A$5,IF('Koreksi (p)'!BO19='Isian Keg Perb &amp; Peng'!BB$6,'Isian Keg Perb &amp; Peng'!$A$6,IF('Koreksi (p)'!BO19='Isian Keg Perb &amp; Peng'!BB$7,'Isian Keg Perb &amp; Peng'!$A$7,IF('Koreksi (p)'!BO19='Isian Keg Perb &amp; Peng'!BB$8,'Isian Keg Perb &amp; Peng'!$A$8,IF('Koreksi (p)'!BO19='Isian Keg Perb &amp; Peng'!BB$9,'Isian Keg Perb &amp; Peng'!$A$9,IF('Koreksi (p)'!BO19='Isian Keg Perb &amp; Peng'!BB$10,'Isian Keg Perb &amp; Peng'!$A$10,IF('Koreksi (p)'!BO19='Isian Keg Perb &amp; Peng'!BB$11,'Isian Keg Perb &amp; Peng'!$A$11,IF('Koreksi (p)'!BO19='Isian Keg Perb &amp; Peng'!BB$12,'Isian Keg Perb &amp; Peng'!$A$12,IF('Koreksi (p)'!BO19='Isian Keg Perb &amp; Peng'!BB$13,'Isian Keg Perb &amp; Peng'!$A$13," "))))))))))</f>
        <v xml:space="preserve"> </v>
      </c>
      <c r="S18" s="150" t="str">
        <f>IF('Koreksi (p)'!BP19='Isian Keg Perb &amp; Peng'!BC$4,'Isian Keg Perb &amp; Peng'!$A$4,IF('Koreksi (p)'!BP19='Isian Keg Perb &amp; Peng'!BC$5,'Isian Keg Perb &amp; Peng'!$A$5,IF('Koreksi (p)'!BP19='Isian Keg Perb &amp; Peng'!BC$6,'Isian Keg Perb &amp; Peng'!$A$6,IF('Koreksi (p)'!BP19='Isian Keg Perb &amp; Peng'!BC$7,'Isian Keg Perb &amp; Peng'!$A$7,IF('Koreksi (p)'!BP19='Isian Keg Perb &amp; Peng'!BC$8,'Isian Keg Perb &amp; Peng'!$A$8,IF('Koreksi (p)'!BP19='Isian Keg Perb &amp; Peng'!BC$9,'Isian Keg Perb &amp; Peng'!$A$9,IF('Koreksi (p)'!BP19='Isian Keg Perb &amp; Peng'!BC$10,'Isian Keg Perb &amp; Peng'!$A$10,IF('Koreksi (p)'!BP19='Isian Keg Perb &amp; Peng'!BC$11,'Isian Keg Perb &amp; Peng'!$A$11,IF('Koreksi (p)'!BP19='Isian Keg Perb &amp; Peng'!BC$12,'Isian Keg Perb &amp; Peng'!$A$12,IF('Koreksi (p)'!BP19='Isian Keg Perb &amp; Peng'!BC$13,'Isian Keg Perb &amp; Peng'!$A$13," "))))))))))</f>
        <v xml:space="preserve"> </v>
      </c>
      <c r="T18" s="150" t="str">
        <f>IF('Koreksi (p)'!BQ19='Isian Keg Perb &amp; Peng'!BD$4,'Isian Keg Perb &amp; Peng'!$A$4,IF('Koreksi (p)'!BQ19='Isian Keg Perb &amp; Peng'!BD$5,'Isian Keg Perb &amp; Peng'!$A$5,IF('Koreksi (p)'!BQ19='Isian Keg Perb &amp; Peng'!BD$6,'Isian Keg Perb &amp; Peng'!$A$6,IF('Koreksi (p)'!BQ19='Isian Keg Perb &amp; Peng'!BD$7,'Isian Keg Perb &amp; Peng'!$A$7,IF('Koreksi (p)'!BQ19='Isian Keg Perb &amp; Peng'!BD$8,'Isian Keg Perb &amp; Peng'!$A$8,IF('Koreksi (p)'!BQ19='Isian Keg Perb &amp; Peng'!BD$9,'Isian Keg Perb &amp; Peng'!$A$9,IF('Koreksi (p)'!BQ19='Isian Keg Perb &amp; Peng'!BD$10,'Isian Keg Perb &amp; Peng'!$A$10,IF('Koreksi (p)'!BQ19='Isian Keg Perb &amp; Peng'!BD$11,'Isian Keg Perb &amp; Peng'!$A$11,IF('Koreksi (p)'!BQ19='Isian Keg Perb &amp; Peng'!BD$12,'Isian Keg Perb &amp; Peng'!$A$12,IF('Koreksi (p)'!BQ19='Isian Keg Perb &amp; Peng'!BD$13,'Isian Keg Perb &amp; Peng'!$A$13," "))))))))))</f>
        <v xml:space="preserve"> </v>
      </c>
      <c r="U18" s="150" t="str">
        <f>IF('Koreksi (p)'!BR19='Isian Keg Perb &amp; Peng'!BE$4,'Isian Keg Perb &amp; Peng'!$A$4,IF('Koreksi (p)'!BR19='Isian Keg Perb &amp; Peng'!BE$5,'Isian Keg Perb &amp; Peng'!$A$5,IF('Koreksi (p)'!BR19='Isian Keg Perb &amp; Peng'!BE$6,'Isian Keg Perb &amp; Peng'!$A$6,IF('Koreksi (p)'!BR19='Isian Keg Perb &amp; Peng'!BE$7,'Isian Keg Perb &amp; Peng'!$A$7,IF('Koreksi (p)'!BR19='Isian Keg Perb &amp; Peng'!BE$8,'Isian Keg Perb &amp; Peng'!$A$8,IF('Koreksi (p)'!BR19='Isian Keg Perb &amp; Peng'!BE$9,'Isian Keg Perb &amp; Peng'!$A$9,IF('Koreksi (p)'!BR19='Isian Keg Perb &amp; Peng'!BE$10,'Isian Keg Perb &amp; Peng'!$A$10,IF('Koreksi (p)'!BR19='Isian Keg Perb &amp; Peng'!BE$11,'Isian Keg Perb &amp; Peng'!$A$11,IF('Koreksi (p)'!BR19='Isian Keg Perb &amp; Peng'!BE$12,'Isian Keg Perb &amp; Peng'!$A$12,IF('Koreksi (p)'!BR19='Isian Keg Perb &amp; Peng'!BE$13,'Isian Keg Perb &amp; Peng'!$A$13," "))))))))))</f>
        <v xml:space="preserve"> </v>
      </c>
      <c r="V18" s="150" t="str">
        <f>IF('Koreksi (p)'!BS19='Isian Keg Perb &amp; Peng'!BF$4,'Isian Keg Perb &amp; Peng'!$A$4,IF('Koreksi (p)'!BS19='Isian Keg Perb &amp; Peng'!BF$5,'Isian Keg Perb &amp; Peng'!$A$5,IF('Koreksi (p)'!BS19='Isian Keg Perb &amp; Peng'!BF$6,'Isian Keg Perb &amp; Peng'!$A$6,IF('Koreksi (p)'!BS19='Isian Keg Perb &amp; Peng'!BF$7,'Isian Keg Perb &amp; Peng'!$A$7,IF('Koreksi (p)'!BS19='Isian Keg Perb &amp; Peng'!BF$8,'Isian Keg Perb &amp; Peng'!$A$8,IF('Koreksi (p)'!BS19='Isian Keg Perb &amp; Peng'!BF$9,'Isian Keg Perb &amp; Peng'!$A$9,IF('Koreksi (p)'!BS19='Isian Keg Perb &amp; Peng'!BF$10,'Isian Keg Perb &amp; Peng'!$A$10,IF('Koreksi (p)'!BS19='Isian Keg Perb &amp; Peng'!BF$11,'Isian Keg Perb &amp; Peng'!$A$11,IF('Koreksi (p)'!BS19='Isian Keg Perb &amp; Peng'!BF$12,'Isian Keg Perb &amp; Peng'!$A$12,IF('Koreksi (p)'!BS19='Isian Keg Perb &amp; Peng'!BF$13,'Isian Keg Perb &amp; Peng'!$A$13," "))))))))))</f>
        <v xml:space="preserve"> </v>
      </c>
      <c r="W18" s="150" t="str">
        <f>IF('Koreksi (p)'!BT19='Isian Keg Perb &amp; Peng'!BG$4,'Isian Keg Perb &amp; Peng'!$A$4,IF('Koreksi (p)'!BT19='Isian Keg Perb &amp; Peng'!BG$5,'Isian Keg Perb &amp; Peng'!$A$5,IF('Koreksi (p)'!BT19='Isian Keg Perb &amp; Peng'!BG$6,'Isian Keg Perb &amp; Peng'!$A$6,IF('Koreksi (p)'!BT19='Isian Keg Perb &amp; Peng'!BG$7,'Isian Keg Perb &amp; Peng'!$A$7,IF('Koreksi (p)'!BT19='Isian Keg Perb &amp; Peng'!BG$8,'Isian Keg Perb &amp; Peng'!$A$8,IF('Koreksi (p)'!BT19='Isian Keg Perb &amp; Peng'!BG$9,'Isian Keg Perb &amp; Peng'!$A$9,IF('Koreksi (p)'!BT19='Isian Keg Perb &amp; Peng'!BG$10,'Isian Keg Perb &amp; Peng'!$A$10,IF('Koreksi (p)'!BT19='Isian Keg Perb &amp; Peng'!BG$11,'Isian Keg Perb &amp; Peng'!$A$11,IF('Koreksi (p)'!BT19='Isian Keg Perb &amp; Peng'!BG$12,'Isian Keg Perb &amp; Peng'!$A$12,IF('Koreksi (p)'!BT19='Isian Keg Perb &amp; Peng'!BG$13,'Isian Keg Perb &amp; Peng'!$A$13," "))))))))))</f>
        <v xml:space="preserve"> </v>
      </c>
      <c r="X18" s="150" t="str">
        <f>IF('Koreksi (p)'!BU19='Isian Keg Perb &amp; Peng'!BH$4,'Isian Keg Perb &amp; Peng'!$A$4,IF('Koreksi (p)'!BU19='Isian Keg Perb &amp; Peng'!BH$5,'Isian Keg Perb &amp; Peng'!$A$5,IF('Koreksi (p)'!BU19='Isian Keg Perb &amp; Peng'!BH$6,'Isian Keg Perb &amp; Peng'!$A$6,IF('Koreksi (p)'!BU19='Isian Keg Perb &amp; Peng'!BH$7,'Isian Keg Perb &amp; Peng'!$A$7,IF('Koreksi (p)'!BU19='Isian Keg Perb &amp; Peng'!BH$8,'Isian Keg Perb &amp; Peng'!$A$8,IF('Koreksi (p)'!BU19='Isian Keg Perb &amp; Peng'!BH$9,'Isian Keg Perb &amp; Peng'!$A$9,IF('Koreksi (p)'!BU19='Isian Keg Perb &amp; Peng'!BH$10,'Isian Keg Perb &amp; Peng'!$A$10,IF('Koreksi (p)'!BU19='Isian Keg Perb &amp; Peng'!BH$11,'Isian Keg Perb &amp; Peng'!$A$11,IF('Koreksi (p)'!BU19='Isian Keg Perb &amp; Peng'!BH$12,'Isian Keg Perb &amp; Peng'!$A$12,IF('Koreksi (p)'!BU19='Isian Keg Perb &amp; Peng'!BH$13,'Isian Keg Perb &amp; Peng'!$A$13," "))))))))))</f>
        <v xml:space="preserve"> </v>
      </c>
      <c r="Y18" s="150" t="str">
        <f>IF('Koreksi (p)'!BV19='Isian Keg Perb &amp; Peng'!BI$4,'Isian Keg Perb &amp; Peng'!$A$4,IF('Koreksi (p)'!BV19='Isian Keg Perb &amp; Peng'!BI$5,'Isian Keg Perb &amp; Peng'!$A$5,IF('Koreksi (p)'!BV19='Isian Keg Perb &amp; Peng'!BI$6,'Isian Keg Perb &amp; Peng'!$A$6,IF('Koreksi (p)'!BV19='Isian Keg Perb &amp; Peng'!BI$7,'Isian Keg Perb &amp; Peng'!$A$7,IF('Koreksi (p)'!BV19='Isian Keg Perb &amp; Peng'!BI$8,'Isian Keg Perb &amp; Peng'!$A$8,IF('Koreksi (p)'!BV19='Isian Keg Perb &amp; Peng'!BI$9,'Isian Keg Perb &amp; Peng'!$A$9,IF('Koreksi (p)'!BV19='Isian Keg Perb &amp; Peng'!BI$10,'Isian Keg Perb &amp; Peng'!$A$10,IF('Koreksi (p)'!BV19='Isian Keg Perb &amp; Peng'!BI$11,'Isian Keg Perb &amp; Peng'!$A$11,IF('Koreksi (p)'!BV19='Isian Keg Perb &amp; Peng'!BI$12,'Isian Keg Perb &amp; Peng'!$A$12,IF('Koreksi (p)'!BV19='Isian Keg Perb &amp; Peng'!BI$13,'Isian Keg Perb &amp; Peng'!$A$13," "))))))))))</f>
        <v xml:space="preserve"> </v>
      </c>
      <c r="Z18" s="150" t="str">
        <f>IF('Koreksi (p)'!BW19='Isian Keg Perb &amp; Peng'!BJ$4,'Isian Keg Perb &amp; Peng'!$A$4,IF('Koreksi (p)'!BW19='Isian Keg Perb &amp; Peng'!BJ$5,'Isian Keg Perb &amp; Peng'!$A$5,IF('Koreksi (p)'!BW19='Isian Keg Perb &amp; Peng'!BJ$6,'Isian Keg Perb &amp; Peng'!$A$6,IF('Koreksi (p)'!BW19='Isian Keg Perb &amp; Peng'!BJ$7,'Isian Keg Perb &amp; Peng'!$A$7,IF('Koreksi (p)'!BW19='Isian Keg Perb &amp; Peng'!BJ$8,'Isian Keg Perb &amp; Peng'!$A$8,IF('Koreksi (p)'!BW19='Isian Keg Perb &amp; Peng'!BJ$9,'Isian Keg Perb &amp; Peng'!$A$9,IF('Koreksi (p)'!BW19='Isian Keg Perb &amp; Peng'!BJ$10,'Isian Keg Perb &amp; Peng'!$A$10,IF('Koreksi (p)'!BW19='Isian Keg Perb &amp; Peng'!BJ$11,'Isian Keg Perb &amp; Peng'!$A$11,IF('Koreksi (p)'!BW19='Isian Keg Perb &amp; Peng'!BJ$12,'Isian Keg Perb &amp; Peng'!$A$12,IF('Koreksi (p)'!BW19='Isian Keg Perb &amp; Peng'!BJ$13,'Isian Keg Perb &amp; Peng'!$A$13," "))))))))))</f>
        <v xml:space="preserve"> </v>
      </c>
      <c r="AA18" s="150" t="str">
        <f>IF('Koreksi (p)'!BX19='Isian Keg Perb &amp; Peng'!BK$4,'Isian Keg Perb &amp; Peng'!$A$4,IF('Koreksi (p)'!BX19='Isian Keg Perb &amp; Peng'!BK$5,'Isian Keg Perb &amp; Peng'!$A$5,IF('Koreksi (p)'!BX19='Isian Keg Perb &amp; Peng'!BK$6,'Isian Keg Perb &amp; Peng'!$A$6,IF('Koreksi (p)'!BX19='Isian Keg Perb &amp; Peng'!BK$7,'Isian Keg Perb &amp; Peng'!$A$7,IF('Koreksi (p)'!BX19='Isian Keg Perb &amp; Peng'!BK$8,'Isian Keg Perb &amp; Peng'!$A$8,IF('Koreksi (p)'!BX19='Isian Keg Perb &amp; Peng'!BK$9,'Isian Keg Perb &amp; Peng'!$A$9,IF('Koreksi (p)'!BX19='Isian Keg Perb &amp; Peng'!BK$10,'Isian Keg Perb &amp; Peng'!$A$10,IF('Koreksi (p)'!BX19='Isian Keg Perb &amp; Peng'!BK$11,'Isian Keg Perb &amp; Peng'!$A$11,IF('Koreksi (p)'!BX19='Isian Keg Perb &amp; Peng'!BK$12,'Isian Keg Perb &amp; Peng'!$A$12,IF('Koreksi (p)'!BX19='Isian Keg Perb &amp; Peng'!BK$13,'Isian Keg Perb &amp; Peng'!$A$13," "))))))))))</f>
        <v xml:space="preserve"> </v>
      </c>
      <c r="AB18" s="150" t="str">
        <f>IF('Koreksi (p)'!BY19='Isian Keg Perb &amp; Peng'!BL$4,'Isian Keg Perb &amp; Peng'!$A$4,IF('Koreksi (p)'!BY19='Isian Keg Perb &amp; Peng'!BL$5,'Isian Keg Perb &amp; Peng'!$A$5,IF('Koreksi (p)'!BY19='Isian Keg Perb &amp; Peng'!BL$6,'Isian Keg Perb &amp; Peng'!$A$6,IF('Koreksi (p)'!BY19='Isian Keg Perb &amp; Peng'!BL$7,'Isian Keg Perb &amp; Peng'!$A$7,IF('Koreksi (p)'!BY19='Isian Keg Perb &amp; Peng'!BL$8,'Isian Keg Perb &amp; Peng'!$A$8,IF('Koreksi (p)'!BY19='Isian Keg Perb &amp; Peng'!BL$9,'Isian Keg Perb &amp; Peng'!$A$9,IF('Koreksi (p)'!BY19='Isian Keg Perb &amp; Peng'!BL$10,'Isian Keg Perb &amp; Peng'!$A$10,IF('Koreksi (p)'!BY19='Isian Keg Perb &amp; Peng'!BL$11,'Isian Keg Perb &amp; Peng'!$A$11,IF('Koreksi (p)'!BY19='Isian Keg Perb &amp; Peng'!BL$12,'Isian Keg Perb &amp; Peng'!$A$12,IF('Koreksi (p)'!BY19='Isian Keg Perb &amp; Peng'!BL$13,'Isian Keg Perb &amp; Peng'!$A$13," "))))))))))</f>
        <v xml:space="preserve"> </v>
      </c>
      <c r="AC18" s="150" t="str">
        <f>IF('Koreksi (p)'!BZ19='Isian Keg Perb &amp; Peng'!BM$4,'Isian Keg Perb &amp; Peng'!$A$4,IF('Koreksi (p)'!BZ19='Isian Keg Perb &amp; Peng'!BM$5,'Isian Keg Perb &amp; Peng'!$A$5,IF('Koreksi (p)'!BZ19='Isian Keg Perb &amp; Peng'!BM$6,'Isian Keg Perb &amp; Peng'!$A$6,IF('Koreksi (p)'!BZ19='Isian Keg Perb &amp; Peng'!BM$7,'Isian Keg Perb &amp; Peng'!$A$7,IF('Koreksi (p)'!BZ19='Isian Keg Perb &amp; Peng'!BM$8,'Isian Keg Perb &amp; Peng'!$A$8,IF('Koreksi (p)'!BZ19='Isian Keg Perb &amp; Peng'!BM$9,'Isian Keg Perb &amp; Peng'!$A$9,IF('Koreksi (p)'!BZ19='Isian Keg Perb &amp; Peng'!BM$10,'Isian Keg Perb &amp; Peng'!$A$10,IF('Koreksi (p)'!BZ19='Isian Keg Perb &amp; Peng'!BM$11,'Isian Keg Perb &amp; Peng'!$A$11,IF('Koreksi (p)'!BZ19='Isian Keg Perb &amp; Peng'!BM$12,'Isian Keg Perb &amp; Peng'!$A$12,IF('Koreksi (p)'!BZ19='Isian Keg Perb &amp; Peng'!BM$13,'Isian Keg Perb &amp; Peng'!$A$13," "))))))))))</f>
        <v xml:space="preserve"> </v>
      </c>
      <c r="AD18" s="150" t="str">
        <f>IF('Koreksi (p)'!CA19='Isian Keg Perb &amp; Peng'!BN$4,'Isian Keg Perb &amp; Peng'!$A$4,IF('Koreksi (p)'!CA19='Isian Keg Perb &amp; Peng'!BN$5,'Isian Keg Perb &amp; Peng'!$A$5,IF('Koreksi (p)'!CA19='Isian Keg Perb &amp; Peng'!BN$6,'Isian Keg Perb &amp; Peng'!$A$6,IF('Koreksi (p)'!CA19='Isian Keg Perb &amp; Peng'!BN$7,'Isian Keg Perb &amp; Peng'!$A$7,IF('Koreksi (p)'!CA19='Isian Keg Perb &amp; Peng'!BN$8,'Isian Keg Perb &amp; Peng'!$A$8,IF('Koreksi (p)'!CA19='Isian Keg Perb &amp; Peng'!BN$9,'Isian Keg Perb &amp; Peng'!$A$9,IF('Koreksi (p)'!CA19='Isian Keg Perb &amp; Peng'!BN$10,'Isian Keg Perb &amp; Peng'!$A$10,IF('Koreksi (p)'!CA19='Isian Keg Perb &amp; Peng'!BN$11,'Isian Keg Perb &amp; Peng'!$A$11,IF('Koreksi (p)'!CA19='Isian Keg Perb &amp; Peng'!BN$12,'Isian Keg Perb &amp; Peng'!$A$12,IF('Koreksi (p)'!CA19='Isian Keg Perb &amp; Peng'!BN$13,'Isian Keg Perb &amp; Peng'!$A$13," "))))))))))</f>
        <v xml:space="preserve"> </v>
      </c>
      <c r="AE18" s="150" t="str">
        <f>IF('Koreksi (p)'!CB19='Isian Keg Perb &amp; Peng'!BO$4,'Isian Keg Perb &amp; Peng'!$A$4,IF('Koreksi (p)'!CB19='Isian Keg Perb &amp; Peng'!BO$5,'Isian Keg Perb &amp; Peng'!$A$5,IF('Koreksi (p)'!CB19='Isian Keg Perb &amp; Peng'!BO$6,'Isian Keg Perb &amp; Peng'!$A$6,IF('Koreksi (p)'!CB19='Isian Keg Perb &amp; Peng'!BO$7,'Isian Keg Perb &amp; Peng'!$A$7,IF('Koreksi (p)'!CB19='Isian Keg Perb &amp; Peng'!BO$8,'Isian Keg Perb &amp; Peng'!$A$8,IF('Koreksi (p)'!CB19='Isian Keg Perb &amp; Peng'!BO$9,'Isian Keg Perb &amp; Peng'!$A$9,IF('Koreksi (p)'!CB19='Isian Keg Perb &amp; Peng'!BO$10,'Isian Keg Perb &amp; Peng'!$A$10,IF('Koreksi (p)'!CB19='Isian Keg Perb &amp; Peng'!BO$11,'Isian Keg Perb &amp; Peng'!$A$11,IF('Koreksi (p)'!CB19='Isian Keg Perb &amp; Peng'!BO$12,'Isian Keg Perb &amp; Peng'!$A$12,IF('Koreksi (p)'!CB19='Isian Keg Perb &amp; Peng'!BO$13,'Isian Keg Perb &amp; Peng'!$A$13," "))))))))))</f>
        <v xml:space="preserve"> </v>
      </c>
      <c r="AF18" s="150" t="str">
        <f>IF('Koreksi (p)'!CC19='Isian Keg Perb &amp; Peng'!BP$4,'Isian Keg Perb &amp; Peng'!$A$4,IF('Koreksi (p)'!CC19='Isian Keg Perb &amp; Peng'!BP$5,'Isian Keg Perb &amp; Peng'!$A$5,IF('Koreksi (p)'!CC19='Isian Keg Perb &amp; Peng'!BP$6,'Isian Keg Perb &amp; Peng'!$A$6,IF('Koreksi (p)'!CC19='Isian Keg Perb &amp; Peng'!BP$7,'Isian Keg Perb &amp; Peng'!$A$7,IF('Koreksi (p)'!CC19='Isian Keg Perb &amp; Peng'!BP$8,'Isian Keg Perb &amp; Peng'!$A$8,IF('Koreksi (p)'!CC19='Isian Keg Perb &amp; Peng'!BP$9,'Isian Keg Perb &amp; Peng'!$A$9,IF('Koreksi (p)'!CC19='Isian Keg Perb &amp; Peng'!BP$10,'Isian Keg Perb &amp; Peng'!$A$10,IF('Koreksi (p)'!CC19='Isian Keg Perb &amp; Peng'!BP$11,'Isian Keg Perb &amp; Peng'!$A$11,IF('Koreksi (p)'!CC19='Isian Keg Perb &amp; Peng'!BP$12,'Isian Keg Perb &amp; Peng'!$A$12,IF('Koreksi (p)'!CC19='Isian Keg Perb &amp; Peng'!BP$13,'Isian Keg Perb &amp; Peng'!$A$13," "))))))))))</f>
        <v xml:space="preserve"> </v>
      </c>
      <c r="AG18" s="150" t="str">
        <f>IF('Koreksi (p)'!CD19='Isian Keg Perb &amp; Peng'!BQ$4,'Isian Keg Perb &amp; Peng'!$A$4,IF('Koreksi (p)'!CD19='Isian Keg Perb &amp; Peng'!BQ$5,'Isian Keg Perb &amp; Peng'!$A$5,IF('Koreksi (p)'!CD19='Isian Keg Perb &amp; Peng'!BQ$6,'Isian Keg Perb &amp; Peng'!$A$6,IF('Koreksi (p)'!CD19='Isian Keg Perb &amp; Peng'!BQ$7,'Isian Keg Perb &amp; Peng'!$A$7,IF('Koreksi (p)'!CD19='Isian Keg Perb &amp; Peng'!BQ$8,'Isian Keg Perb &amp; Peng'!$A$8,IF('Koreksi (p)'!CD19='Isian Keg Perb &amp; Peng'!BQ$9,'Isian Keg Perb &amp; Peng'!$A$9,IF('Koreksi (p)'!CD19='Isian Keg Perb &amp; Peng'!BQ$10,'Isian Keg Perb &amp; Peng'!$A$10,IF('Koreksi (p)'!CD19='Isian Keg Perb &amp; Peng'!BQ$11,'Isian Keg Perb &amp; Peng'!$A$11,IF('Koreksi (p)'!CD19='Isian Keg Perb &amp; Peng'!BQ$12,'Isian Keg Perb &amp; Peng'!$A$12,IF('Koreksi (p)'!CD19='Isian Keg Perb &amp; Peng'!BQ$13,'Isian Keg Perb &amp; Peng'!$A$13," "))))))))))</f>
        <v xml:space="preserve"> </v>
      </c>
      <c r="AH18" s="150" t="str">
        <f>IF('Koreksi (p)'!CE19='Isian Keg Perb &amp; Peng'!BR$4,'Isian Keg Perb &amp; Peng'!$A$4,IF('Koreksi (p)'!CE19='Isian Keg Perb &amp; Peng'!BR$5,'Isian Keg Perb &amp; Peng'!$A$5,IF('Koreksi (p)'!CE19='Isian Keg Perb &amp; Peng'!BR$6,'Isian Keg Perb &amp; Peng'!$A$6,IF('Koreksi (p)'!CE19='Isian Keg Perb &amp; Peng'!BR$7,'Isian Keg Perb &amp; Peng'!$A$7,IF('Koreksi (p)'!CE19='Isian Keg Perb &amp; Peng'!BR$8,'Isian Keg Perb &amp; Peng'!$A$8,IF('Koreksi (p)'!CE19='Isian Keg Perb &amp; Peng'!BR$9,'Isian Keg Perb &amp; Peng'!$A$9,IF('Koreksi (p)'!CE19='Isian Keg Perb &amp; Peng'!BR$10,'Isian Keg Perb &amp; Peng'!$A$10,IF('Koreksi (p)'!CE19='Isian Keg Perb &amp; Peng'!BR$11,'Isian Keg Perb &amp; Peng'!$A$11,IF('Koreksi (p)'!CE19='Isian Keg Perb &amp; Peng'!BR$12,'Isian Keg Perb &amp; Peng'!$A$12,IF('Koreksi (p)'!CE19='Isian Keg Perb &amp; Peng'!BR$13,'Isian Keg Perb &amp; Peng'!$A$13," "))))))))))</f>
        <v xml:space="preserve"> </v>
      </c>
      <c r="AI18" s="150" t="str">
        <f>IF('Koreksi (p)'!CF19='Isian Keg Perb &amp; Peng'!BS$4,'Isian Keg Perb &amp; Peng'!$A$4,IF('Koreksi (p)'!CF19='Isian Keg Perb &amp; Peng'!BS$5,'Isian Keg Perb &amp; Peng'!$A$5,IF('Koreksi (p)'!CF19='Isian Keg Perb &amp; Peng'!BS$6,'Isian Keg Perb &amp; Peng'!$A$6,IF('Koreksi (p)'!CF19='Isian Keg Perb &amp; Peng'!BS$7,'Isian Keg Perb &amp; Peng'!$A$7,IF('Koreksi (p)'!CF19='Isian Keg Perb &amp; Peng'!BS$8,'Isian Keg Perb &amp; Peng'!$A$8,IF('Koreksi (p)'!CF19='Isian Keg Perb &amp; Peng'!BS$9,'Isian Keg Perb &amp; Peng'!$A$9,IF('Koreksi (p)'!CF19='Isian Keg Perb &amp; Peng'!BS$10,'Isian Keg Perb &amp; Peng'!$A$10,IF('Koreksi (p)'!CF19='Isian Keg Perb &amp; Peng'!BS$11,'Isian Keg Perb &amp; Peng'!$A$11,IF('Koreksi (p)'!CF19='Isian Keg Perb &amp; Peng'!BS$12,'Isian Keg Perb &amp; Peng'!$A$12,IF('Koreksi (p)'!CF19='Isian Keg Perb &amp; Peng'!BS$13,'Isian Keg Perb &amp; Peng'!$A$13," "))))))))))</f>
        <v xml:space="preserve"> </v>
      </c>
      <c r="AJ18" s="150" t="str">
        <f>IF('Koreksi (p)'!CG19='Isian Keg Perb &amp; Peng'!BT$4,'Isian Keg Perb &amp; Peng'!$A$4,IF('Koreksi (p)'!CG19='Isian Keg Perb &amp; Peng'!BT$5,'Isian Keg Perb &amp; Peng'!$A$5,IF('Koreksi (p)'!CG19='Isian Keg Perb &amp; Peng'!BT$6,'Isian Keg Perb &amp; Peng'!$A$6,IF('Koreksi (p)'!CG19='Isian Keg Perb &amp; Peng'!BT$7,'Isian Keg Perb &amp; Peng'!$A$7,IF('Koreksi (p)'!CG19='Isian Keg Perb &amp; Peng'!BT$8,'Isian Keg Perb &amp; Peng'!$A$8,IF('Koreksi (p)'!CG19='Isian Keg Perb &amp; Peng'!BT$9,'Isian Keg Perb &amp; Peng'!$A$9,IF('Koreksi (p)'!CG19='Isian Keg Perb &amp; Peng'!BT$10,'Isian Keg Perb &amp; Peng'!$A$10,IF('Koreksi (p)'!CG19='Isian Keg Perb &amp; Peng'!BT$11,'Isian Keg Perb &amp; Peng'!$A$11,IF('Koreksi (p)'!CG19='Isian Keg Perb &amp; Peng'!BT$12,'Isian Keg Perb &amp; Peng'!$A$12,IF('Koreksi (p)'!CG19='Isian Keg Perb &amp; Peng'!BT$13,'Isian Keg Perb &amp; Peng'!$A$13," "))))))))))</f>
        <v xml:space="preserve"> </v>
      </c>
      <c r="AK18" s="150" t="str">
        <f>IF('Koreksi (p)'!CH19='Isian Keg Perb &amp; Peng'!BU$4,'Isian Keg Perb &amp; Peng'!$A$4,IF('Koreksi (p)'!CH19='Isian Keg Perb &amp; Peng'!BU$5,'Isian Keg Perb &amp; Peng'!$A$5,IF('Koreksi (p)'!CH19='Isian Keg Perb &amp; Peng'!BU$6,'Isian Keg Perb &amp; Peng'!$A$6,IF('Koreksi (p)'!CH19='Isian Keg Perb &amp; Peng'!BU$7,'Isian Keg Perb &amp; Peng'!$A$7,IF('Koreksi (p)'!CH19='Isian Keg Perb &amp; Peng'!BU$8,'Isian Keg Perb &amp; Peng'!$A$8,IF('Koreksi (p)'!CH19='Isian Keg Perb &amp; Peng'!BU$9,'Isian Keg Perb &amp; Peng'!$A$9,IF('Koreksi (p)'!CH19='Isian Keg Perb &amp; Peng'!BU$10,'Isian Keg Perb &amp; Peng'!$A$10,IF('Koreksi (p)'!CH19='Isian Keg Perb &amp; Peng'!BU$11,'Isian Keg Perb &amp; Peng'!$A$11,IF('Koreksi (p)'!CH19='Isian Keg Perb &amp; Peng'!BU$12,'Isian Keg Perb &amp; Peng'!$A$12,IF('Koreksi (p)'!CH19='Isian Keg Perb &amp; Peng'!BU$13,'Isian Keg Perb &amp; Peng'!$A$13," "))))))))))</f>
        <v xml:space="preserve"> </v>
      </c>
      <c r="AL18" s="150" t="str">
        <f>IF('Koreksi (p)'!CI19='Isian Keg Perb &amp; Peng'!BV$4,'Isian Keg Perb &amp; Peng'!$A$4,IF('Koreksi (p)'!CI19='Isian Keg Perb &amp; Peng'!BV$5,'Isian Keg Perb &amp; Peng'!$A$5,IF('Koreksi (p)'!CI19='Isian Keg Perb &amp; Peng'!BV$6,'Isian Keg Perb &amp; Peng'!$A$6,IF('Koreksi (p)'!CI19='Isian Keg Perb &amp; Peng'!BV$7,'Isian Keg Perb &amp; Peng'!$A$7,IF('Koreksi (p)'!CI19='Isian Keg Perb &amp; Peng'!BV$8,'Isian Keg Perb &amp; Peng'!$A$8,IF('Koreksi (p)'!CI19='Isian Keg Perb &amp; Peng'!BV$9,'Isian Keg Perb &amp; Peng'!$A$9,IF('Koreksi (p)'!CI19='Isian Keg Perb &amp; Peng'!BV$10,'Isian Keg Perb &amp; Peng'!$A$10,IF('Koreksi (p)'!CI19='Isian Keg Perb &amp; Peng'!BV$11,'Isian Keg Perb &amp; Peng'!$A$11,IF('Koreksi (p)'!CI19='Isian Keg Perb &amp; Peng'!BV$12,'Isian Keg Perb &amp; Peng'!$A$12,IF('Koreksi (p)'!CI19='Isian Keg Perb &amp; Peng'!BV$13,'Isian Keg Perb &amp; Peng'!$A$13," "))))))))))</f>
        <v xml:space="preserve"> </v>
      </c>
      <c r="AM18" s="150" t="str">
        <f>IF('Koreksi (p)'!CJ19='Isian Keg Perb &amp; Peng'!BW$4,'Isian Keg Perb &amp; Peng'!$A$4,IF('Koreksi (p)'!CJ19='Isian Keg Perb &amp; Peng'!BW$5,'Isian Keg Perb &amp; Peng'!$A$5,IF('Koreksi (p)'!CJ19='Isian Keg Perb &amp; Peng'!BW$6,'Isian Keg Perb &amp; Peng'!$A$6,IF('Koreksi (p)'!CJ19='Isian Keg Perb &amp; Peng'!BW$7,'Isian Keg Perb &amp; Peng'!$A$7,IF('Koreksi (p)'!CJ19='Isian Keg Perb &amp; Peng'!BW$8,'Isian Keg Perb &amp; Peng'!$A$8,IF('Koreksi (p)'!CJ19='Isian Keg Perb &amp; Peng'!BW$9,'Isian Keg Perb &amp; Peng'!$A$9,IF('Koreksi (p)'!CJ19='Isian Keg Perb &amp; Peng'!BW$10,'Isian Keg Perb &amp; Peng'!$A$10,IF('Koreksi (p)'!CJ19='Isian Keg Perb &amp; Peng'!BW$11,'Isian Keg Perb &amp; Peng'!$A$11,IF('Koreksi (p)'!CJ19='Isian Keg Perb &amp; Peng'!BW$12,'Isian Keg Perb &amp; Peng'!$A$12,IF('Koreksi (p)'!CJ19='Isian Keg Perb &amp; Peng'!BW$13,'Isian Keg Perb &amp; Peng'!$A$13," "))))))))))</f>
        <v xml:space="preserve"> </v>
      </c>
      <c r="AN18" s="150" t="str">
        <f>IF('Koreksi (p)'!CK19='Isian Keg Perb &amp; Peng'!BX$4,'Isian Keg Perb &amp; Peng'!$A$4,IF('Koreksi (p)'!CK19='Isian Keg Perb &amp; Peng'!BX$5,'Isian Keg Perb &amp; Peng'!$A$5,IF('Koreksi (p)'!CK19='Isian Keg Perb &amp; Peng'!BX$6,'Isian Keg Perb &amp; Peng'!$A$6,IF('Koreksi (p)'!CK19='Isian Keg Perb &amp; Peng'!BX$7,'Isian Keg Perb &amp; Peng'!$A$7,IF('Koreksi (p)'!CK19='Isian Keg Perb &amp; Peng'!BX$8,'Isian Keg Perb &amp; Peng'!$A$8,IF('Koreksi (p)'!CK19='Isian Keg Perb &amp; Peng'!BX$9,'Isian Keg Perb &amp; Peng'!$A$9,IF('Koreksi (p)'!CK19='Isian Keg Perb &amp; Peng'!BX$10,'Isian Keg Perb &amp; Peng'!$A$10,IF('Koreksi (p)'!CK19='Isian Keg Perb &amp; Peng'!BX$11,'Isian Keg Perb &amp; Peng'!$A$11,IF('Koreksi (p)'!CK19='Isian Keg Perb &amp; Peng'!BX$12,'Isian Keg Perb &amp; Peng'!$A$12,IF('Koreksi (p)'!CK19='Isian Keg Perb &amp; Peng'!BX$13,'Isian Keg Perb &amp; Peng'!$A$13," "))))))))))</f>
        <v xml:space="preserve"> </v>
      </c>
      <c r="AO18" s="150" t="str">
        <f>IF('Koreksi (p)'!CL19='Isian Keg Perb &amp; Peng'!BY$4,'Isian Keg Perb &amp; Peng'!$A$4,IF('Koreksi (p)'!CL19='Isian Keg Perb &amp; Peng'!BY$5,'Isian Keg Perb &amp; Peng'!$A$5,IF('Koreksi (p)'!CL19='Isian Keg Perb &amp; Peng'!BY$6,'Isian Keg Perb &amp; Peng'!$A$6,IF('Koreksi (p)'!CL19='Isian Keg Perb &amp; Peng'!BY$7,'Isian Keg Perb &amp; Peng'!$A$7,IF('Koreksi (p)'!CL19='Isian Keg Perb &amp; Peng'!BY$8,'Isian Keg Perb &amp; Peng'!$A$8,IF('Koreksi (p)'!CL19='Isian Keg Perb &amp; Peng'!BY$9,'Isian Keg Perb &amp; Peng'!$A$9,IF('Koreksi (p)'!CL19='Isian Keg Perb &amp; Peng'!BY$10,'Isian Keg Perb &amp; Peng'!$A$10,IF('Koreksi (p)'!CL19='Isian Keg Perb &amp; Peng'!BY$11,'Isian Keg Perb &amp; Peng'!$A$11,IF('Koreksi (p)'!CL19='Isian Keg Perb &amp; Peng'!BY$12,'Isian Keg Perb &amp; Peng'!$A$12,IF('Koreksi (p)'!CL19='Isian Keg Perb &amp; Peng'!BY$13,'Isian Keg Perb &amp; Peng'!$A$13," "))))))))))</f>
        <v xml:space="preserve"> </v>
      </c>
      <c r="AP18" s="150" t="str">
        <f>IF('Koreksi (p)'!CM19='Isian Keg Perb &amp; Peng'!BZ$4,'Isian Keg Perb &amp; Peng'!$A$4,IF('Koreksi (p)'!CM19='Isian Keg Perb &amp; Peng'!BZ$5,'Isian Keg Perb &amp; Peng'!$A$5,IF('Koreksi (p)'!CM19='Isian Keg Perb &amp; Peng'!BZ$6,'Isian Keg Perb &amp; Peng'!$A$6,IF('Koreksi (p)'!CM19='Isian Keg Perb &amp; Peng'!BZ$7,'Isian Keg Perb &amp; Peng'!$A$7,IF('Koreksi (p)'!CM19='Isian Keg Perb &amp; Peng'!BZ$8,'Isian Keg Perb &amp; Peng'!$A$8,IF('Koreksi (p)'!CM19='Isian Keg Perb &amp; Peng'!BZ$9,'Isian Keg Perb &amp; Peng'!$A$9,IF('Koreksi (p)'!CM19='Isian Keg Perb &amp; Peng'!BZ$10,'Isian Keg Perb &amp; Peng'!$A$10,IF('Koreksi (p)'!CM19='Isian Keg Perb &amp; Peng'!BZ$11,'Isian Keg Perb &amp; Peng'!$A$11,IF('Koreksi (p)'!CM19='Isian Keg Perb &amp; Peng'!BZ$12,'Isian Keg Perb &amp; Peng'!$A$12,IF('Koreksi (p)'!CM19='Isian Keg Perb &amp; Peng'!BZ$13,'Isian Keg Perb &amp; Peng'!$A$13," "))))))))))</f>
        <v xml:space="preserve"> </v>
      </c>
      <c r="AQ18" s="150" t="str">
        <f>IF('Koreksi (p)'!CN19='Isian Keg Perb &amp; Peng'!CA$4,'Isian Keg Perb &amp; Peng'!$A$4,IF('Koreksi (p)'!CN19='Isian Keg Perb &amp; Peng'!CA$5,'Isian Keg Perb &amp; Peng'!$A$5,IF('Koreksi (p)'!CN19='Isian Keg Perb &amp; Peng'!CA$6,'Isian Keg Perb &amp; Peng'!$A$6,IF('Koreksi (p)'!CN19='Isian Keg Perb &amp; Peng'!CA$7,'Isian Keg Perb &amp; Peng'!$A$7,IF('Koreksi (p)'!CN19='Isian Keg Perb &amp; Peng'!CA$8,'Isian Keg Perb &amp; Peng'!$A$8,IF('Koreksi (p)'!CN19='Isian Keg Perb &amp; Peng'!CA$9,'Isian Keg Perb &amp; Peng'!$A$9,IF('Koreksi (p)'!CN19='Isian Keg Perb &amp; Peng'!CA$10,'Isian Keg Perb &amp; Peng'!$A$10,IF('Koreksi (p)'!CN19='Isian Keg Perb &amp; Peng'!CA$11,'Isian Keg Perb &amp; Peng'!$A$11,IF('Koreksi (p)'!CN19='Isian Keg Perb &amp; Peng'!CA$12,'Isian Keg Perb &amp; Peng'!$A$12,IF('Koreksi (p)'!CN19='Isian Keg Perb &amp; Peng'!CA$13,'Isian Keg Perb &amp; Peng'!$A$13," "))))))))))</f>
        <v xml:space="preserve"> </v>
      </c>
      <c r="AR18" s="150" t="str">
        <f>IF('Koreksi (p)'!CO19='Isian Keg Perb &amp; Peng'!CB$4,'Isian Keg Perb &amp; Peng'!$A$4,IF('Koreksi (p)'!CO19='Isian Keg Perb &amp; Peng'!CB$5,'Isian Keg Perb &amp; Peng'!$A$5,IF('Koreksi (p)'!CO19='Isian Keg Perb &amp; Peng'!CB$6,'Isian Keg Perb &amp; Peng'!$A$6,IF('Koreksi (p)'!CO19='Isian Keg Perb &amp; Peng'!CB$7,'Isian Keg Perb &amp; Peng'!$A$7,IF('Koreksi (p)'!CO19='Isian Keg Perb &amp; Peng'!CB$8,'Isian Keg Perb &amp; Peng'!$A$8,IF('Koreksi (p)'!CO19='Isian Keg Perb &amp; Peng'!CB$9,'Isian Keg Perb &amp; Peng'!$A$9,IF('Koreksi (p)'!CO19='Isian Keg Perb &amp; Peng'!CB$10,'Isian Keg Perb &amp; Peng'!$A$10,IF('Koreksi (p)'!CO19='Isian Keg Perb &amp; Peng'!CB$11,'Isian Keg Perb &amp; Peng'!$A$11,IF('Koreksi (p)'!CO19='Isian Keg Perb &amp; Peng'!CB$12,'Isian Keg Perb &amp; Peng'!$A$12,IF('Koreksi (p)'!CO19='Isian Keg Perb &amp; Peng'!CB$13,'Isian Keg Perb &amp; Peng'!$A$13," "))))))))))</f>
        <v xml:space="preserve"> </v>
      </c>
      <c r="AS18" s="150" t="str">
        <f>IF('Koreksi (p)'!CP19='Isian Keg Perb &amp; Peng'!CC$4,'Isian Keg Perb &amp; Peng'!$A$4,IF('Koreksi (p)'!CP19='Isian Keg Perb &amp; Peng'!CC$5,'Isian Keg Perb &amp; Peng'!$A$5,IF('Koreksi (p)'!CP19='Isian Keg Perb &amp; Peng'!CC$6,'Isian Keg Perb &amp; Peng'!$A$6,IF('Koreksi (p)'!CP19='Isian Keg Perb &amp; Peng'!CC$7,'Isian Keg Perb &amp; Peng'!$A$7,IF('Koreksi (p)'!CP19='Isian Keg Perb &amp; Peng'!CC$8,'Isian Keg Perb &amp; Peng'!$A$8,IF('Koreksi (p)'!CP19='Isian Keg Perb &amp; Peng'!CC$9,'Isian Keg Perb &amp; Peng'!$A$9,IF('Koreksi (p)'!CP19='Isian Keg Perb &amp; Peng'!CC$10,'Isian Keg Perb &amp; Peng'!$A$10,IF('Koreksi (p)'!CP19='Isian Keg Perb &amp; Peng'!CC$11,'Isian Keg Perb &amp; Peng'!$A$11,IF('Koreksi (p)'!CP19='Isian Keg Perb &amp; Peng'!CC$12,'Isian Keg Perb &amp; Peng'!$A$12,IF('Koreksi (p)'!CP19='Isian Keg Perb &amp; Peng'!CC$13,'Isian Keg Perb &amp; Peng'!$A$13," "))))))))))</f>
        <v xml:space="preserve"> </v>
      </c>
      <c r="AT18" s="150" t="str">
        <f t="shared" si="0"/>
        <v xml:space="preserve">   Satuan Besaran Satuan Besarantigatigaempatlima                              </v>
      </c>
      <c r="AU18" s="150" t="e">
        <f t="shared" si="1"/>
        <v>#VALUE!</v>
      </c>
      <c r="AV18" s="150" t="str">
        <f t="shared" si="2"/>
        <v/>
      </c>
      <c r="AW18" s="150">
        <f t="shared" si="3"/>
        <v>4</v>
      </c>
      <c r="AX18" s="150" t="str">
        <f t="shared" si="4"/>
        <v xml:space="preserve">Satuan Besaran, </v>
      </c>
      <c r="AY18" s="150">
        <f t="shared" si="5"/>
        <v>33</v>
      </c>
      <c r="AZ18" s="150" t="str">
        <f t="shared" si="6"/>
        <v xml:space="preserve">tiga, </v>
      </c>
      <c r="BA18" s="150">
        <f t="shared" si="7"/>
        <v>41</v>
      </c>
      <c r="BB18" s="150" t="str">
        <f t="shared" si="8"/>
        <v xml:space="preserve">empat, </v>
      </c>
      <c r="BC18" s="150">
        <f t="shared" si="9"/>
        <v>46</v>
      </c>
      <c r="BD18" s="150" t="str">
        <f t="shared" si="10"/>
        <v xml:space="preserve">lima, </v>
      </c>
      <c r="BE18" s="150" t="e">
        <f t="shared" si="11"/>
        <v>#VALUE!</v>
      </c>
      <c r="BF18" s="150" t="str">
        <f t="shared" si="12"/>
        <v/>
      </c>
      <c r="BG18" s="150" t="e">
        <f t="shared" si="13"/>
        <v>#VALUE!</v>
      </c>
      <c r="BH18" s="150" t="str">
        <f t="shared" si="14"/>
        <v/>
      </c>
      <c r="BI18" s="150" t="e">
        <f t="shared" si="15"/>
        <v>#VALUE!</v>
      </c>
      <c r="BJ18" s="150" t="str">
        <f t="shared" si="16"/>
        <v/>
      </c>
      <c r="BK18" s="150" t="e">
        <f t="shared" si="17"/>
        <v>#VALUE!</v>
      </c>
      <c r="BL18" s="150" t="str">
        <f t="shared" si="18"/>
        <v/>
      </c>
      <c r="BM18" s="150" t="e">
        <f t="shared" si="19"/>
        <v>#VALUE!</v>
      </c>
      <c r="BN18" s="150" t="str">
        <f t="shared" si="20"/>
        <v/>
      </c>
      <c r="BO18" s="26" t="str">
        <f t="shared" si="21"/>
        <v xml:space="preserve">Satuan Besaran, tiga, empat, lima, </v>
      </c>
      <c r="BP18" s="27" t="str">
        <f>IF(E18="X",'Isian Keg Perb &amp; Peng'!$CE$4,"")</f>
        <v>Mengerjakan soal</v>
      </c>
      <c r="BQ18" s="27" t="str">
        <f>IF(E18="X",'Isian Keg Perb &amp; Peng'!$CF$4,"")</f>
        <v>koreksi</v>
      </c>
    </row>
    <row r="19" spans="2:69" s="30" customFormat="1" ht="59.25" hidden="1" customHeight="1">
      <c r="B19" s="27">
        <f>'Analisis (p)'!A21</f>
        <v>8</v>
      </c>
      <c r="C19" s="25" t="str">
        <f>'Analisis (p)'!B21</f>
        <v>ENI MELINDAH</v>
      </c>
      <c r="D19" s="32"/>
      <c r="E19" s="27" t="str">
        <f>'Analisis (p)'!CJ21</f>
        <v>-</v>
      </c>
      <c r="F19" s="150" t="str">
        <f>IF('Koreksi (p)'!BC20='Isian Keg Perb &amp; Peng'!AP$4,'Isian Keg Perb &amp; Peng'!$A$4,IF('Koreksi (p)'!BC20='Isian Keg Perb &amp; Peng'!AP$5,'Isian Keg Perb &amp; Peng'!$A$5,IF('Koreksi (p)'!BC20='Isian Keg Perb &amp; Peng'!AP$6,'Isian Keg Perb &amp; Peng'!$A$6,IF('Koreksi (p)'!BC20='Isian Keg Perb &amp; Peng'!AP$7,'Isian Keg Perb &amp; Peng'!$A$7,IF('Koreksi (p)'!BC20='Isian Keg Perb &amp; Peng'!AP$8,'Isian Keg Perb &amp; Peng'!$A$8,IF('Koreksi (p)'!BC20='Isian Keg Perb &amp; Peng'!AP$9,'Isian Keg Perb &amp; Peng'!$A$9,IF('Koreksi (p)'!BC20='Isian Keg Perb &amp; Peng'!AP$10,'Isian Keg Perb &amp; Peng'!$A$10,IF('Koreksi (p)'!BC20='Isian Keg Perb &amp; Peng'!AP$11,'Isian Keg Perb &amp; Peng'!$A$11,IF('Koreksi (p)'!BC20='Isian Keg Perb &amp; Peng'!AP$12,'Isian Keg Perb &amp; Peng'!$A$12,IF('Koreksi (p)'!BC20='Isian Keg Perb &amp; Peng'!AP$13,'Isian Keg Perb &amp; Peng'!$A$13," "))))))))))</f>
        <v xml:space="preserve"> </v>
      </c>
      <c r="G19" s="150" t="str">
        <f>IF('Koreksi (p)'!BD20='Isian Keg Perb &amp; Peng'!AQ$4,'Isian Keg Perb &amp; Peng'!$A$4,IF('Koreksi (p)'!BD20='Isian Keg Perb &amp; Peng'!AQ$5,'Isian Keg Perb &amp; Peng'!$A$5,IF('Koreksi (p)'!BD20='Isian Keg Perb &amp; Peng'!AQ$6,'Isian Keg Perb &amp; Peng'!$A$6,IF('Koreksi (p)'!BD20='Isian Keg Perb &amp; Peng'!AQ$7,'Isian Keg Perb &amp; Peng'!$A$7,IF('Koreksi (p)'!BD20='Isian Keg Perb &amp; Peng'!AQ$8,'Isian Keg Perb &amp; Peng'!$A$8,IF('Koreksi (p)'!BD20='Isian Keg Perb &amp; Peng'!AQ$9,'Isian Keg Perb &amp; Peng'!$A$9,IF('Koreksi (p)'!BD20='Isian Keg Perb &amp; Peng'!AQ$10,'Isian Keg Perb &amp; Peng'!$A$10,IF('Koreksi (p)'!BD20='Isian Keg Perb &amp; Peng'!AQ$11,'Isian Keg Perb &amp; Peng'!$A$11,IF('Koreksi (p)'!BD20='Isian Keg Perb &amp; Peng'!AQ$12,'Isian Keg Perb &amp; Peng'!$A$12,IF('Koreksi (p)'!BD20='Isian Keg Perb &amp; Peng'!AQ$13,'Isian Keg Perb &amp; Peng'!$A$13," "))))))))))</f>
        <v xml:space="preserve"> </v>
      </c>
      <c r="H19" s="150" t="str">
        <f>IF('Koreksi (p)'!BE20='Isian Keg Perb &amp; Peng'!AR$4,'Isian Keg Perb &amp; Peng'!$A$4,IF('Koreksi (p)'!BE20='Isian Keg Perb &amp; Peng'!AR$5,'Isian Keg Perb &amp; Peng'!$A$5,IF('Koreksi (p)'!BE20='Isian Keg Perb &amp; Peng'!AR$6,'Isian Keg Perb &amp; Peng'!$A$6,IF('Koreksi (p)'!BE20='Isian Keg Perb &amp; Peng'!AR$7,'Isian Keg Perb &amp; Peng'!$A$7,IF('Koreksi (p)'!BE20='Isian Keg Perb &amp; Peng'!AR$8,'Isian Keg Perb &amp; Peng'!$A$8,IF('Koreksi (p)'!BE20='Isian Keg Perb &amp; Peng'!AR$9,'Isian Keg Perb &amp; Peng'!$A$9,IF('Koreksi (p)'!BE20='Isian Keg Perb &amp; Peng'!AR$10,'Isian Keg Perb &amp; Peng'!$A$10,IF('Koreksi (p)'!BE20='Isian Keg Perb &amp; Peng'!AR$11,'Isian Keg Perb &amp; Peng'!$A$11,IF('Koreksi (p)'!BE20='Isian Keg Perb &amp; Peng'!AR$12,'Isian Keg Perb &amp; Peng'!$A$12,IF('Koreksi (p)'!BE20='Isian Keg Perb &amp; Peng'!AR$13,'Isian Keg Perb &amp; Peng'!$A$13," "))))))))))</f>
        <v xml:space="preserve"> </v>
      </c>
      <c r="I19" s="150" t="str">
        <f>IF('Koreksi (p)'!BF20='Isian Keg Perb &amp; Peng'!AS$4,'Isian Keg Perb &amp; Peng'!$A$4,IF('Koreksi (p)'!BF20='Isian Keg Perb &amp; Peng'!AS$5,'Isian Keg Perb &amp; Peng'!$A$5,IF('Koreksi (p)'!BF20='Isian Keg Perb &amp; Peng'!AS$6,'Isian Keg Perb &amp; Peng'!$A$6,IF('Koreksi (p)'!BF20='Isian Keg Perb &amp; Peng'!AS$7,'Isian Keg Perb &amp; Peng'!$A$7,IF('Koreksi (p)'!BF20='Isian Keg Perb &amp; Peng'!AS$8,'Isian Keg Perb &amp; Peng'!$A$8,IF('Koreksi (p)'!BF20='Isian Keg Perb &amp; Peng'!AS$9,'Isian Keg Perb &amp; Peng'!$A$9,IF('Koreksi (p)'!BF20='Isian Keg Perb &amp; Peng'!AS$10,'Isian Keg Perb &amp; Peng'!$A$10,IF('Koreksi (p)'!BF20='Isian Keg Perb &amp; Peng'!AS$11,'Isian Keg Perb &amp; Peng'!$A$11,IF('Koreksi (p)'!BF20='Isian Keg Perb &amp; Peng'!AS$12,'Isian Keg Perb &amp; Peng'!$A$12,IF('Koreksi (p)'!BF20='Isian Keg Perb &amp; Peng'!AS$13,'Isian Keg Perb &amp; Peng'!$A$13," "))))))))))</f>
        <v xml:space="preserve"> </v>
      </c>
      <c r="J19" s="150" t="str">
        <f>IF('Koreksi (p)'!BG20='Isian Keg Perb &amp; Peng'!AT$4,'Isian Keg Perb &amp; Peng'!$A$4,IF('Koreksi (p)'!BG20='Isian Keg Perb &amp; Peng'!AT$5,'Isian Keg Perb &amp; Peng'!$A$5,IF('Koreksi (p)'!BG20='Isian Keg Perb &amp; Peng'!AT$6,'Isian Keg Perb &amp; Peng'!$A$6,IF('Koreksi (p)'!BG20='Isian Keg Perb &amp; Peng'!AT$7,'Isian Keg Perb &amp; Peng'!$A$7,IF('Koreksi (p)'!BG20='Isian Keg Perb &amp; Peng'!AT$8,'Isian Keg Perb &amp; Peng'!$A$8,IF('Koreksi (p)'!BG20='Isian Keg Perb &amp; Peng'!AT$9,'Isian Keg Perb &amp; Peng'!$A$9,IF('Koreksi (p)'!BG20='Isian Keg Perb &amp; Peng'!AT$10,'Isian Keg Perb &amp; Peng'!$A$10,IF('Koreksi (p)'!BG20='Isian Keg Perb &amp; Peng'!AT$11,'Isian Keg Perb &amp; Peng'!$A$11,IF('Koreksi (p)'!BG20='Isian Keg Perb &amp; Peng'!AT$12,'Isian Keg Perb &amp; Peng'!$A$12,IF('Koreksi (p)'!BG20='Isian Keg Perb &amp; Peng'!AT$13,'Isian Keg Perb &amp; Peng'!$A$13," "))))))))))</f>
        <v xml:space="preserve"> </v>
      </c>
      <c r="K19" s="150" t="str">
        <f>IF('Koreksi (p)'!BH20='Isian Keg Perb &amp; Peng'!AU$4,'Isian Keg Perb &amp; Peng'!$A$4,IF('Koreksi (p)'!BH20='Isian Keg Perb &amp; Peng'!AU$5,'Isian Keg Perb &amp; Peng'!$A$5,IF('Koreksi (p)'!BH20='Isian Keg Perb &amp; Peng'!AU$6,'Isian Keg Perb &amp; Peng'!$A$6,IF('Koreksi (p)'!BH20='Isian Keg Perb &amp; Peng'!AU$7,'Isian Keg Perb &amp; Peng'!$A$7,IF('Koreksi (p)'!BH20='Isian Keg Perb &amp; Peng'!AU$8,'Isian Keg Perb &amp; Peng'!$A$8,IF('Koreksi (p)'!BH20='Isian Keg Perb &amp; Peng'!AU$9,'Isian Keg Perb &amp; Peng'!$A$9,IF('Koreksi (p)'!BH20='Isian Keg Perb &amp; Peng'!AU$10,'Isian Keg Perb &amp; Peng'!$A$10,IF('Koreksi (p)'!BH20='Isian Keg Perb &amp; Peng'!AU$11,'Isian Keg Perb &amp; Peng'!$A$11,IF('Koreksi (p)'!BH20='Isian Keg Perb &amp; Peng'!AU$12,'Isian Keg Perb &amp; Peng'!$A$12,IF('Koreksi (p)'!BH20='Isian Keg Perb &amp; Peng'!AU$13,'Isian Keg Perb &amp; Peng'!$A$13," "))))))))))</f>
        <v xml:space="preserve"> </v>
      </c>
      <c r="L19" s="150" t="str">
        <f>IF('Koreksi (p)'!BI20='Isian Keg Perb &amp; Peng'!AV$4,'Isian Keg Perb &amp; Peng'!$A$4,IF('Koreksi (p)'!BI20='Isian Keg Perb &amp; Peng'!AV$5,'Isian Keg Perb &amp; Peng'!$A$5,IF('Koreksi (p)'!BI20='Isian Keg Perb &amp; Peng'!AV$6,'Isian Keg Perb &amp; Peng'!$A$6,IF('Koreksi (p)'!BI20='Isian Keg Perb &amp; Peng'!AV$7,'Isian Keg Perb &amp; Peng'!$A$7,IF('Koreksi (p)'!BI20='Isian Keg Perb &amp; Peng'!AV$8,'Isian Keg Perb &amp; Peng'!$A$8,IF('Koreksi (p)'!BI20='Isian Keg Perb &amp; Peng'!AV$9,'Isian Keg Perb &amp; Peng'!$A$9,IF('Koreksi (p)'!BI20='Isian Keg Perb &amp; Peng'!AV$10,'Isian Keg Perb &amp; Peng'!$A$10,IF('Koreksi (p)'!BI20='Isian Keg Perb &amp; Peng'!AV$11,'Isian Keg Perb &amp; Peng'!$A$11,IF('Koreksi (p)'!BI20='Isian Keg Perb &amp; Peng'!AV$12,'Isian Keg Perb &amp; Peng'!$A$12,IF('Koreksi (p)'!BI20='Isian Keg Perb &amp; Peng'!AV$13,'Isian Keg Perb &amp; Peng'!$A$13," "))))))))))</f>
        <v>tiga</v>
      </c>
      <c r="M19" s="150" t="str">
        <f>IF('Koreksi (p)'!BJ20='Isian Keg Perb &amp; Peng'!AW$4,'Isian Keg Perb &amp; Peng'!$A$4,IF('Koreksi (p)'!BJ20='Isian Keg Perb &amp; Peng'!AW$5,'Isian Keg Perb &amp; Peng'!$A$5,IF('Koreksi (p)'!BJ20='Isian Keg Perb &amp; Peng'!AW$6,'Isian Keg Perb &amp; Peng'!$A$6,IF('Koreksi (p)'!BJ20='Isian Keg Perb &amp; Peng'!AW$7,'Isian Keg Perb &amp; Peng'!$A$7,IF('Koreksi (p)'!BJ20='Isian Keg Perb &amp; Peng'!AW$8,'Isian Keg Perb &amp; Peng'!$A$8,IF('Koreksi (p)'!BJ20='Isian Keg Perb &amp; Peng'!AW$9,'Isian Keg Perb &amp; Peng'!$A$9,IF('Koreksi (p)'!BJ20='Isian Keg Perb &amp; Peng'!AW$10,'Isian Keg Perb &amp; Peng'!$A$10,IF('Koreksi (p)'!BJ20='Isian Keg Perb &amp; Peng'!AW$11,'Isian Keg Perb &amp; Peng'!$A$11,IF('Koreksi (p)'!BJ20='Isian Keg Perb &amp; Peng'!AW$12,'Isian Keg Perb &amp; Peng'!$A$12,IF('Koreksi (p)'!BJ20='Isian Keg Perb &amp; Peng'!AW$13,'Isian Keg Perb &amp; Peng'!$A$13," "))))))))))</f>
        <v xml:space="preserve"> </v>
      </c>
      <c r="N19" s="150" t="str">
        <f>IF('Koreksi (p)'!BK20='Isian Keg Perb &amp; Peng'!AX$4,'Isian Keg Perb &amp; Peng'!$A$4,IF('Koreksi (p)'!BK20='Isian Keg Perb &amp; Peng'!AX$5,'Isian Keg Perb &amp; Peng'!$A$5,IF('Koreksi (p)'!BK20='Isian Keg Perb &amp; Peng'!AX$6,'Isian Keg Perb &amp; Peng'!$A$6,IF('Koreksi (p)'!BK20='Isian Keg Perb &amp; Peng'!AX$7,'Isian Keg Perb &amp; Peng'!$A$7,IF('Koreksi (p)'!BK20='Isian Keg Perb &amp; Peng'!AX$8,'Isian Keg Perb &amp; Peng'!$A$8,IF('Koreksi (p)'!BK20='Isian Keg Perb &amp; Peng'!AX$9,'Isian Keg Perb &amp; Peng'!$A$9,IF('Koreksi (p)'!BK20='Isian Keg Perb &amp; Peng'!AX$10,'Isian Keg Perb &amp; Peng'!$A$10,IF('Koreksi (p)'!BK20='Isian Keg Perb &amp; Peng'!AX$11,'Isian Keg Perb &amp; Peng'!$A$11,IF('Koreksi (p)'!BK20='Isian Keg Perb &amp; Peng'!AX$12,'Isian Keg Perb &amp; Peng'!$A$12,IF('Koreksi (p)'!BK20='Isian Keg Perb &amp; Peng'!AX$13,'Isian Keg Perb &amp; Peng'!$A$13," "))))))))))</f>
        <v xml:space="preserve"> </v>
      </c>
      <c r="O19" s="150" t="str">
        <f>IF('Koreksi (p)'!BL20='Isian Keg Perb &amp; Peng'!AY$4,'Isian Keg Perb &amp; Peng'!$A$4,IF('Koreksi (p)'!BL20='Isian Keg Perb &amp; Peng'!AY$5,'Isian Keg Perb &amp; Peng'!$A$5,IF('Koreksi (p)'!BL20='Isian Keg Perb &amp; Peng'!AY$6,'Isian Keg Perb &amp; Peng'!$A$6,IF('Koreksi (p)'!BL20='Isian Keg Perb &amp; Peng'!AY$7,'Isian Keg Perb &amp; Peng'!$A$7,IF('Koreksi (p)'!BL20='Isian Keg Perb &amp; Peng'!AY$8,'Isian Keg Perb &amp; Peng'!$A$8,IF('Koreksi (p)'!BL20='Isian Keg Perb &amp; Peng'!AY$9,'Isian Keg Perb &amp; Peng'!$A$9,IF('Koreksi (p)'!BL20='Isian Keg Perb &amp; Peng'!AY$10,'Isian Keg Perb &amp; Peng'!$A$10,IF('Koreksi (p)'!BL20='Isian Keg Perb &amp; Peng'!AY$11,'Isian Keg Perb &amp; Peng'!$A$11,IF('Koreksi (p)'!BL20='Isian Keg Perb &amp; Peng'!AY$12,'Isian Keg Perb &amp; Peng'!$A$12,IF('Koreksi (p)'!BL20='Isian Keg Perb &amp; Peng'!AY$13,'Isian Keg Perb &amp; Peng'!$A$13," "))))))))))</f>
        <v>lima</v>
      </c>
      <c r="P19" s="150" t="str">
        <f>IF('Koreksi (p)'!BM20='Isian Keg Perb &amp; Peng'!AZ$4,'Isian Keg Perb &amp; Peng'!$A$4,IF('Koreksi (p)'!BM20='Isian Keg Perb &amp; Peng'!AZ$5,'Isian Keg Perb &amp; Peng'!$A$5,IF('Koreksi (p)'!BM20='Isian Keg Perb &amp; Peng'!AZ$6,'Isian Keg Perb &amp; Peng'!$A$6,IF('Koreksi (p)'!BM20='Isian Keg Perb &amp; Peng'!AZ$7,'Isian Keg Perb &amp; Peng'!$A$7,IF('Koreksi (p)'!BM20='Isian Keg Perb &amp; Peng'!AZ$8,'Isian Keg Perb &amp; Peng'!$A$8,IF('Koreksi (p)'!BM20='Isian Keg Perb &amp; Peng'!AZ$9,'Isian Keg Perb &amp; Peng'!$A$9,IF('Koreksi (p)'!BM20='Isian Keg Perb &amp; Peng'!AZ$10,'Isian Keg Perb &amp; Peng'!$A$10,IF('Koreksi (p)'!BM20='Isian Keg Perb &amp; Peng'!AZ$11,'Isian Keg Perb &amp; Peng'!$A$11,IF('Koreksi (p)'!BM20='Isian Keg Perb &amp; Peng'!AZ$12,'Isian Keg Perb &amp; Peng'!$A$12,IF('Koreksi (p)'!BM20='Isian Keg Perb &amp; Peng'!AZ$13,'Isian Keg Perb &amp; Peng'!$A$13," "))))))))))</f>
        <v xml:space="preserve"> </v>
      </c>
      <c r="Q19" s="150" t="str">
        <f>IF('Koreksi (p)'!BN20='Isian Keg Perb &amp; Peng'!BA$4,'Isian Keg Perb &amp; Peng'!$A$4,IF('Koreksi (p)'!BN20='Isian Keg Perb &amp; Peng'!BA$5,'Isian Keg Perb &amp; Peng'!$A$5,IF('Koreksi (p)'!BN20='Isian Keg Perb &amp; Peng'!BA$6,'Isian Keg Perb &amp; Peng'!$A$6,IF('Koreksi (p)'!BN20='Isian Keg Perb &amp; Peng'!BA$7,'Isian Keg Perb &amp; Peng'!$A$7,IF('Koreksi (p)'!BN20='Isian Keg Perb &amp; Peng'!BA$8,'Isian Keg Perb &amp; Peng'!$A$8,IF('Koreksi (p)'!BN20='Isian Keg Perb &amp; Peng'!BA$9,'Isian Keg Perb &amp; Peng'!$A$9,IF('Koreksi (p)'!BN20='Isian Keg Perb &amp; Peng'!BA$10,'Isian Keg Perb &amp; Peng'!$A$10,IF('Koreksi (p)'!BN20='Isian Keg Perb &amp; Peng'!BA$11,'Isian Keg Perb &amp; Peng'!$A$11,IF('Koreksi (p)'!BN20='Isian Keg Perb &amp; Peng'!BA$12,'Isian Keg Perb &amp; Peng'!$A$12,IF('Koreksi (p)'!BN20='Isian Keg Perb &amp; Peng'!BA$13,'Isian Keg Perb &amp; Peng'!$A$13," "))))))))))</f>
        <v xml:space="preserve"> </v>
      </c>
      <c r="R19" s="150" t="str">
        <f>IF('Koreksi (p)'!BO20='Isian Keg Perb &amp; Peng'!BB$4,'Isian Keg Perb &amp; Peng'!$A$4,IF('Koreksi (p)'!BO20='Isian Keg Perb &amp; Peng'!BB$5,'Isian Keg Perb &amp; Peng'!$A$5,IF('Koreksi (p)'!BO20='Isian Keg Perb &amp; Peng'!BB$6,'Isian Keg Perb &amp; Peng'!$A$6,IF('Koreksi (p)'!BO20='Isian Keg Perb &amp; Peng'!BB$7,'Isian Keg Perb &amp; Peng'!$A$7,IF('Koreksi (p)'!BO20='Isian Keg Perb &amp; Peng'!BB$8,'Isian Keg Perb &amp; Peng'!$A$8,IF('Koreksi (p)'!BO20='Isian Keg Perb &amp; Peng'!BB$9,'Isian Keg Perb &amp; Peng'!$A$9,IF('Koreksi (p)'!BO20='Isian Keg Perb &amp; Peng'!BB$10,'Isian Keg Perb &amp; Peng'!$A$10,IF('Koreksi (p)'!BO20='Isian Keg Perb &amp; Peng'!BB$11,'Isian Keg Perb &amp; Peng'!$A$11,IF('Koreksi (p)'!BO20='Isian Keg Perb &amp; Peng'!BB$12,'Isian Keg Perb &amp; Peng'!$A$12,IF('Koreksi (p)'!BO20='Isian Keg Perb &amp; Peng'!BB$13,'Isian Keg Perb &amp; Peng'!$A$13," "))))))))))</f>
        <v xml:space="preserve"> </v>
      </c>
      <c r="S19" s="150" t="str">
        <f>IF('Koreksi (p)'!BP20='Isian Keg Perb &amp; Peng'!BC$4,'Isian Keg Perb &amp; Peng'!$A$4,IF('Koreksi (p)'!BP20='Isian Keg Perb &amp; Peng'!BC$5,'Isian Keg Perb &amp; Peng'!$A$5,IF('Koreksi (p)'!BP20='Isian Keg Perb &amp; Peng'!BC$6,'Isian Keg Perb &amp; Peng'!$A$6,IF('Koreksi (p)'!BP20='Isian Keg Perb &amp; Peng'!BC$7,'Isian Keg Perb &amp; Peng'!$A$7,IF('Koreksi (p)'!BP20='Isian Keg Perb &amp; Peng'!BC$8,'Isian Keg Perb &amp; Peng'!$A$8,IF('Koreksi (p)'!BP20='Isian Keg Perb &amp; Peng'!BC$9,'Isian Keg Perb &amp; Peng'!$A$9,IF('Koreksi (p)'!BP20='Isian Keg Perb &amp; Peng'!BC$10,'Isian Keg Perb &amp; Peng'!$A$10,IF('Koreksi (p)'!BP20='Isian Keg Perb &amp; Peng'!BC$11,'Isian Keg Perb &amp; Peng'!$A$11,IF('Koreksi (p)'!BP20='Isian Keg Perb &amp; Peng'!BC$12,'Isian Keg Perb &amp; Peng'!$A$12,IF('Koreksi (p)'!BP20='Isian Keg Perb &amp; Peng'!BC$13,'Isian Keg Perb &amp; Peng'!$A$13," "))))))))))</f>
        <v xml:space="preserve"> </v>
      </c>
      <c r="T19" s="150" t="str">
        <f>IF('Koreksi (p)'!BQ20='Isian Keg Perb &amp; Peng'!BD$4,'Isian Keg Perb &amp; Peng'!$A$4,IF('Koreksi (p)'!BQ20='Isian Keg Perb &amp; Peng'!BD$5,'Isian Keg Perb &amp; Peng'!$A$5,IF('Koreksi (p)'!BQ20='Isian Keg Perb &amp; Peng'!BD$6,'Isian Keg Perb &amp; Peng'!$A$6,IF('Koreksi (p)'!BQ20='Isian Keg Perb &amp; Peng'!BD$7,'Isian Keg Perb &amp; Peng'!$A$7,IF('Koreksi (p)'!BQ20='Isian Keg Perb &amp; Peng'!BD$8,'Isian Keg Perb &amp; Peng'!$A$8,IF('Koreksi (p)'!BQ20='Isian Keg Perb &amp; Peng'!BD$9,'Isian Keg Perb &amp; Peng'!$A$9,IF('Koreksi (p)'!BQ20='Isian Keg Perb &amp; Peng'!BD$10,'Isian Keg Perb &amp; Peng'!$A$10,IF('Koreksi (p)'!BQ20='Isian Keg Perb &amp; Peng'!BD$11,'Isian Keg Perb &amp; Peng'!$A$11,IF('Koreksi (p)'!BQ20='Isian Keg Perb &amp; Peng'!BD$12,'Isian Keg Perb &amp; Peng'!$A$12,IF('Koreksi (p)'!BQ20='Isian Keg Perb &amp; Peng'!BD$13,'Isian Keg Perb &amp; Peng'!$A$13," "))))))))))</f>
        <v xml:space="preserve"> </v>
      </c>
      <c r="U19" s="150" t="str">
        <f>IF('Koreksi (p)'!BR20='Isian Keg Perb &amp; Peng'!BE$4,'Isian Keg Perb &amp; Peng'!$A$4,IF('Koreksi (p)'!BR20='Isian Keg Perb &amp; Peng'!BE$5,'Isian Keg Perb &amp; Peng'!$A$5,IF('Koreksi (p)'!BR20='Isian Keg Perb &amp; Peng'!BE$6,'Isian Keg Perb &amp; Peng'!$A$6,IF('Koreksi (p)'!BR20='Isian Keg Perb &amp; Peng'!BE$7,'Isian Keg Perb &amp; Peng'!$A$7,IF('Koreksi (p)'!BR20='Isian Keg Perb &amp; Peng'!BE$8,'Isian Keg Perb &amp; Peng'!$A$8,IF('Koreksi (p)'!BR20='Isian Keg Perb &amp; Peng'!BE$9,'Isian Keg Perb &amp; Peng'!$A$9,IF('Koreksi (p)'!BR20='Isian Keg Perb &amp; Peng'!BE$10,'Isian Keg Perb &amp; Peng'!$A$10,IF('Koreksi (p)'!BR20='Isian Keg Perb &amp; Peng'!BE$11,'Isian Keg Perb &amp; Peng'!$A$11,IF('Koreksi (p)'!BR20='Isian Keg Perb &amp; Peng'!BE$12,'Isian Keg Perb &amp; Peng'!$A$12,IF('Koreksi (p)'!BR20='Isian Keg Perb &amp; Peng'!BE$13,'Isian Keg Perb &amp; Peng'!$A$13," "))))))))))</f>
        <v xml:space="preserve"> </v>
      </c>
      <c r="V19" s="150" t="str">
        <f>IF('Koreksi (p)'!BS20='Isian Keg Perb &amp; Peng'!BF$4,'Isian Keg Perb &amp; Peng'!$A$4,IF('Koreksi (p)'!BS20='Isian Keg Perb &amp; Peng'!BF$5,'Isian Keg Perb &amp; Peng'!$A$5,IF('Koreksi (p)'!BS20='Isian Keg Perb &amp; Peng'!BF$6,'Isian Keg Perb &amp; Peng'!$A$6,IF('Koreksi (p)'!BS20='Isian Keg Perb &amp; Peng'!BF$7,'Isian Keg Perb &amp; Peng'!$A$7,IF('Koreksi (p)'!BS20='Isian Keg Perb &amp; Peng'!BF$8,'Isian Keg Perb &amp; Peng'!$A$8,IF('Koreksi (p)'!BS20='Isian Keg Perb &amp; Peng'!BF$9,'Isian Keg Perb &amp; Peng'!$A$9,IF('Koreksi (p)'!BS20='Isian Keg Perb &amp; Peng'!BF$10,'Isian Keg Perb &amp; Peng'!$A$10,IF('Koreksi (p)'!BS20='Isian Keg Perb &amp; Peng'!BF$11,'Isian Keg Perb &amp; Peng'!$A$11,IF('Koreksi (p)'!BS20='Isian Keg Perb &amp; Peng'!BF$12,'Isian Keg Perb &amp; Peng'!$A$12,IF('Koreksi (p)'!BS20='Isian Keg Perb &amp; Peng'!BF$13,'Isian Keg Perb &amp; Peng'!$A$13," "))))))))))</f>
        <v xml:space="preserve"> </v>
      </c>
      <c r="W19" s="150" t="str">
        <f>IF('Koreksi (p)'!BT20='Isian Keg Perb &amp; Peng'!BG$4,'Isian Keg Perb &amp; Peng'!$A$4,IF('Koreksi (p)'!BT20='Isian Keg Perb &amp; Peng'!BG$5,'Isian Keg Perb &amp; Peng'!$A$5,IF('Koreksi (p)'!BT20='Isian Keg Perb &amp; Peng'!BG$6,'Isian Keg Perb &amp; Peng'!$A$6,IF('Koreksi (p)'!BT20='Isian Keg Perb &amp; Peng'!BG$7,'Isian Keg Perb &amp; Peng'!$A$7,IF('Koreksi (p)'!BT20='Isian Keg Perb &amp; Peng'!BG$8,'Isian Keg Perb &amp; Peng'!$A$8,IF('Koreksi (p)'!BT20='Isian Keg Perb &amp; Peng'!BG$9,'Isian Keg Perb &amp; Peng'!$A$9,IF('Koreksi (p)'!BT20='Isian Keg Perb &amp; Peng'!BG$10,'Isian Keg Perb &amp; Peng'!$A$10,IF('Koreksi (p)'!BT20='Isian Keg Perb &amp; Peng'!BG$11,'Isian Keg Perb &amp; Peng'!$A$11,IF('Koreksi (p)'!BT20='Isian Keg Perb &amp; Peng'!BG$12,'Isian Keg Perb &amp; Peng'!$A$12,IF('Koreksi (p)'!BT20='Isian Keg Perb &amp; Peng'!BG$13,'Isian Keg Perb &amp; Peng'!$A$13," "))))))))))</f>
        <v xml:space="preserve"> </v>
      </c>
      <c r="X19" s="150" t="str">
        <f>IF('Koreksi (p)'!BU20='Isian Keg Perb &amp; Peng'!BH$4,'Isian Keg Perb &amp; Peng'!$A$4,IF('Koreksi (p)'!BU20='Isian Keg Perb &amp; Peng'!BH$5,'Isian Keg Perb &amp; Peng'!$A$5,IF('Koreksi (p)'!BU20='Isian Keg Perb &amp; Peng'!BH$6,'Isian Keg Perb &amp; Peng'!$A$6,IF('Koreksi (p)'!BU20='Isian Keg Perb &amp; Peng'!BH$7,'Isian Keg Perb &amp; Peng'!$A$7,IF('Koreksi (p)'!BU20='Isian Keg Perb &amp; Peng'!BH$8,'Isian Keg Perb &amp; Peng'!$A$8,IF('Koreksi (p)'!BU20='Isian Keg Perb &amp; Peng'!BH$9,'Isian Keg Perb &amp; Peng'!$A$9,IF('Koreksi (p)'!BU20='Isian Keg Perb &amp; Peng'!BH$10,'Isian Keg Perb &amp; Peng'!$A$10,IF('Koreksi (p)'!BU20='Isian Keg Perb &amp; Peng'!BH$11,'Isian Keg Perb &amp; Peng'!$A$11,IF('Koreksi (p)'!BU20='Isian Keg Perb &amp; Peng'!BH$12,'Isian Keg Perb &amp; Peng'!$A$12,IF('Koreksi (p)'!BU20='Isian Keg Perb &amp; Peng'!BH$13,'Isian Keg Perb &amp; Peng'!$A$13," "))))))))))</f>
        <v xml:space="preserve"> </v>
      </c>
      <c r="Y19" s="150" t="str">
        <f>IF('Koreksi (p)'!BV20='Isian Keg Perb &amp; Peng'!BI$4,'Isian Keg Perb &amp; Peng'!$A$4,IF('Koreksi (p)'!BV20='Isian Keg Perb &amp; Peng'!BI$5,'Isian Keg Perb &amp; Peng'!$A$5,IF('Koreksi (p)'!BV20='Isian Keg Perb &amp; Peng'!BI$6,'Isian Keg Perb &amp; Peng'!$A$6,IF('Koreksi (p)'!BV20='Isian Keg Perb &amp; Peng'!BI$7,'Isian Keg Perb &amp; Peng'!$A$7,IF('Koreksi (p)'!BV20='Isian Keg Perb &amp; Peng'!BI$8,'Isian Keg Perb &amp; Peng'!$A$8,IF('Koreksi (p)'!BV20='Isian Keg Perb &amp; Peng'!BI$9,'Isian Keg Perb &amp; Peng'!$A$9,IF('Koreksi (p)'!BV20='Isian Keg Perb &amp; Peng'!BI$10,'Isian Keg Perb &amp; Peng'!$A$10,IF('Koreksi (p)'!BV20='Isian Keg Perb &amp; Peng'!BI$11,'Isian Keg Perb &amp; Peng'!$A$11,IF('Koreksi (p)'!BV20='Isian Keg Perb &amp; Peng'!BI$12,'Isian Keg Perb &amp; Peng'!$A$12,IF('Koreksi (p)'!BV20='Isian Keg Perb &amp; Peng'!BI$13,'Isian Keg Perb &amp; Peng'!$A$13," "))))))))))</f>
        <v xml:space="preserve"> </v>
      </c>
      <c r="Z19" s="150" t="str">
        <f>IF('Koreksi (p)'!BW20='Isian Keg Perb &amp; Peng'!BJ$4,'Isian Keg Perb &amp; Peng'!$A$4,IF('Koreksi (p)'!BW20='Isian Keg Perb &amp; Peng'!BJ$5,'Isian Keg Perb &amp; Peng'!$A$5,IF('Koreksi (p)'!BW20='Isian Keg Perb &amp; Peng'!BJ$6,'Isian Keg Perb &amp; Peng'!$A$6,IF('Koreksi (p)'!BW20='Isian Keg Perb &amp; Peng'!BJ$7,'Isian Keg Perb &amp; Peng'!$A$7,IF('Koreksi (p)'!BW20='Isian Keg Perb &amp; Peng'!BJ$8,'Isian Keg Perb &amp; Peng'!$A$8,IF('Koreksi (p)'!BW20='Isian Keg Perb &amp; Peng'!BJ$9,'Isian Keg Perb &amp; Peng'!$A$9,IF('Koreksi (p)'!BW20='Isian Keg Perb &amp; Peng'!BJ$10,'Isian Keg Perb &amp; Peng'!$A$10,IF('Koreksi (p)'!BW20='Isian Keg Perb &amp; Peng'!BJ$11,'Isian Keg Perb &amp; Peng'!$A$11,IF('Koreksi (p)'!BW20='Isian Keg Perb &amp; Peng'!BJ$12,'Isian Keg Perb &amp; Peng'!$A$12,IF('Koreksi (p)'!BW20='Isian Keg Perb &amp; Peng'!BJ$13,'Isian Keg Perb &amp; Peng'!$A$13," "))))))))))</f>
        <v xml:space="preserve"> </v>
      </c>
      <c r="AA19" s="150" t="str">
        <f>IF('Koreksi (p)'!BX20='Isian Keg Perb &amp; Peng'!BK$4,'Isian Keg Perb &amp; Peng'!$A$4,IF('Koreksi (p)'!BX20='Isian Keg Perb &amp; Peng'!BK$5,'Isian Keg Perb &amp; Peng'!$A$5,IF('Koreksi (p)'!BX20='Isian Keg Perb &amp; Peng'!BK$6,'Isian Keg Perb &amp; Peng'!$A$6,IF('Koreksi (p)'!BX20='Isian Keg Perb &amp; Peng'!BK$7,'Isian Keg Perb &amp; Peng'!$A$7,IF('Koreksi (p)'!BX20='Isian Keg Perb &amp; Peng'!BK$8,'Isian Keg Perb &amp; Peng'!$A$8,IF('Koreksi (p)'!BX20='Isian Keg Perb &amp; Peng'!BK$9,'Isian Keg Perb &amp; Peng'!$A$9,IF('Koreksi (p)'!BX20='Isian Keg Perb &amp; Peng'!BK$10,'Isian Keg Perb &amp; Peng'!$A$10,IF('Koreksi (p)'!BX20='Isian Keg Perb &amp; Peng'!BK$11,'Isian Keg Perb &amp; Peng'!$A$11,IF('Koreksi (p)'!BX20='Isian Keg Perb &amp; Peng'!BK$12,'Isian Keg Perb &amp; Peng'!$A$12,IF('Koreksi (p)'!BX20='Isian Keg Perb &amp; Peng'!BK$13,'Isian Keg Perb &amp; Peng'!$A$13," "))))))))))</f>
        <v xml:space="preserve"> </v>
      </c>
      <c r="AB19" s="150" t="str">
        <f>IF('Koreksi (p)'!BY20='Isian Keg Perb &amp; Peng'!BL$4,'Isian Keg Perb &amp; Peng'!$A$4,IF('Koreksi (p)'!BY20='Isian Keg Perb &amp; Peng'!BL$5,'Isian Keg Perb &amp; Peng'!$A$5,IF('Koreksi (p)'!BY20='Isian Keg Perb &amp; Peng'!BL$6,'Isian Keg Perb &amp; Peng'!$A$6,IF('Koreksi (p)'!BY20='Isian Keg Perb &amp; Peng'!BL$7,'Isian Keg Perb &amp; Peng'!$A$7,IF('Koreksi (p)'!BY20='Isian Keg Perb &amp; Peng'!BL$8,'Isian Keg Perb &amp; Peng'!$A$8,IF('Koreksi (p)'!BY20='Isian Keg Perb &amp; Peng'!BL$9,'Isian Keg Perb &amp; Peng'!$A$9,IF('Koreksi (p)'!BY20='Isian Keg Perb &amp; Peng'!BL$10,'Isian Keg Perb &amp; Peng'!$A$10,IF('Koreksi (p)'!BY20='Isian Keg Perb &amp; Peng'!BL$11,'Isian Keg Perb &amp; Peng'!$A$11,IF('Koreksi (p)'!BY20='Isian Keg Perb &amp; Peng'!BL$12,'Isian Keg Perb &amp; Peng'!$A$12,IF('Koreksi (p)'!BY20='Isian Keg Perb &amp; Peng'!BL$13,'Isian Keg Perb &amp; Peng'!$A$13," "))))))))))</f>
        <v xml:space="preserve"> </v>
      </c>
      <c r="AC19" s="150" t="str">
        <f>IF('Koreksi (p)'!BZ20='Isian Keg Perb &amp; Peng'!BM$4,'Isian Keg Perb &amp; Peng'!$A$4,IF('Koreksi (p)'!BZ20='Isian Keg Perb &amp; Peng'!BM$5,'Isian Keg Perb &amp; Peng'!$A$5,IF('Koreksi (p)'!BZ20='Isian Keg Perb &amp; Peng'!BM$6,'Isian Keg Perb &amp; Peng'!$A$6,IF('Koreksi (p)'!BZ20='Isian Keg Perb &amp; Peng'!BM$7,'Isian Keg Perb &amp; Peng'!$A$7,IF('Koreksi (p)'!BZ20='Isian Keg Perb &amp; Peng'!BM$8,'Isian Keg Perb &amp; Peng'!$A$8,IF('Koreksi (p)'!BZ20='Isian Keg Perb &amp; Peng'!BM$9,'Isian Keg Perb &amp; Peng'!$A$9,IF('Koreksi (p)'!BZ20='Isian Keg Perb &amp; Peng'!BM$10,'Isian Keg Perb &amp; Peng'!$A$10,IF('Koreksi (p)'!BZ20='Isian Keg Perb &amp; Peng'!BM$11,'Isian Keg Perb &amp; Peng'!$A$11,IF('Koreksi (p)'!BZ20='Isian Keg Perb &amp; Peng'!BM$12,'Isian Keg Perb &amp; Peng'!$A$12,IF('Koreksi (p)'!BZ20='Isian Keg Perb &amp; Peng'!BM$13,'Isian Keg Perb &amp; Peng'!$A$13," "))))))))))</f>
        <v xml:space="preserve"> </v>
      </c>
      <c r="AD19" s="150" t="str">
        <f>IF('Koreksi (p)'!CA20='Isian Keg Perb &amp; Peng'!BN$4,'Isian Keg Perb &amp; Peng'!$A$4,IF('Koreksi (p)'!CA20='Isian Keg Perb &amp; Peng'!BN$5,'Isian Keg Perb &amp; Peng'!$A$5,IF('Koreksi (p)'!CA20='Isian Keg Perb &amp; Peng'!BN$6,'Isian Keg Perb &amp; Peng'!$A$6,IF('Koreksi (p)'!CA20='Isian Keg Perb &amp; Peng'!BN$7,'Isian Keg Perb &amp; Peng'!$A$7,IF('Koreksi (p)'!CA20='Isian Keg Perb &amp; Peng'!BN$8,'Isian Keg Perb &amp; Peng'!$A$8,IF('Koreksi (p)'!CA20='Isian Keg Perb &amp; Peng'!BN$9,'Isian Keg Perb &amp; Peng'!$A$9,IF('Koreksi (p)'!CA20='Isian Keg Perb &amp; Peng'!BN$10,'Isian Keg Perb &amp; Peng'!$A$10,IF('Koreksi (p)'!CA20='Isian Keg Perb &amp; Peng'!BN$11,'Isian Keg Perb &amp; Peng'!$A$11,IF('Koreksi (p)'!CA20='Isian Keg Perb &amp; Peng'!BN$12,'Isian Keg Perb &amp; Peng'!$A$12,IF('Koreksi (p)'!CA20='Isian Keg Perb &amp; Peng'!BN$13,'Isian Keg Perb &amp; Peng'!$A$13," "))))))))))</f>
        <v xml:space="preserve"> </v>
      </c>
      <c r="AE19" s="150" t="str">
        <f>IF('Koreksi (p)'!CB20='Isian Keg Perb &amp; Peng'!BO$4,'Isian Keg Perb &amp; Peng'!$A$4,IF('Koreksi (p)'!CB20='Isian Keg Perb &amp; Peng'!BO$5,'Isian Keg Perb &amp; Peng'!$A$5,IF('Koreksi (p)'!CB20='Isian Keg Perb &amp; Peng'!BO$6,'Isian Keg Perb &amp; Peng'!$A$6,IF('Koreksi (p)'!CB20='Isian Keg Perb &amp; Peng'!BO$7,'Isian Keg Perb &amp; Peng'!$A$7,IF('Koreksi (p)'!CB20='Isian Keg Perb &amp; Peng'!BO$8,'Isian Keg Perb &amp; Peng'!$A$8,IF('Koreksi (p)'!CB20='Isian Keg Perb &amp; Peng'!BO$9,'Isian Keg Perb &amp; Peng'!$A$9,IF('Koreksi (p)'!CB20='Isian Keg Perb &amp; Peng'!BO$10,'Isian Keg Perb &amp; Peng'!$A$10,IF('Koreksi (p)'!CB20='Isian Keg Perb &amp; Peng'!BO$11,'Isian Keg Perb &amp; Peng'!$A$11,IF('Koreksi (p)'!CB20='Isian Keg Perb &amp; Peng'!BO$12,'Isian Keg Perb &amp; Peng'!$A$12,IF('Koreksi (p)'!CB20='Isian Keg Perb &amp; Peng'!BO$13,'Isian Keg Perb &amp; Peng'!$A$13," "))))))))))</f>
        <v xml:space="preserve"> </v>
      </c>
      <c r="AF19" s="150" t="str">
        <f>IF('Koreksi (p)'!CC20='Isian Keg Perb &amp; Peng'!BP$4,'Isian Keg Perb &amp; Peng'!$A$4,IF('Koreksi (p)'!CC20='Isian Keg Perb &amp; Peng'!BP$5,'Isian Keg Perb &amp; Peng'!$A$5,IF('Koreksi (p)'!CC20='Isian Keg Perb &amp; Peng'!BP$6,'Isian Keg Perb &amp; Peng'!$A$6,IF('Koreksi (p)'!CC20='Isian Keg Perb &amp; Peng'!BP$7,'Isian Keg Perb &amp; Peng'!$A$7,IF('Koreksi (p)'!CC20='Isian Keg Perb &amp; Peng'!BP$8,'Isian Keg Perb &amp; Peng'!$A$8,IF('Koreksi (p)'!CC20='Isian Keg Perb &amp; Peng'!BP$9,'Isian Keg Perb &amp; Peng'!$A$9,IF('Koreksi (p)'!CC20='Isian Keg Perb &amp; Peng'!BP$10,'Isian Keg Perb &amp; Peng'!$A$10,IF('Koreksi (p)'!CC20='Isian Keg Perb &amp; Peng'!BP$11,'Isian Keg Perb &amp; Peng'!$A$11,IF('Koreksi (p)'!CC20='Isian Keg Perb &amp; Peng'!BP$12,'Isian Keg Perb &amp; Peng'!$A$12,IF('Koreksi (p)'!CC20='Isian Keg Perb &amp; Peng'!BP$13,'Isian Keg Perb &amp; Peng'!$A$13," "))))))))))</f>
        <v xml:space="preserve"> </v>
      </c>
      <c r="AG19" s="150" t="str">
        <f>IF('Koreksi (p)'!CD20='Isian Keg Perb &amp; Peng'!BQ$4,'Isian Keg Perb &amp; Peng'!$A$4,IF('Koreksi (p)'!CD20='Isian Keg Perb &amp; Peng'!BQ$5,'Isian Keg Perb &amp; Peng'!$A$5,IF('Koreksi (p)'!CD20='Isian Keg Perb &amp; Peng'!BQ$6,'Isian Keg Perb &amp; Peng'!$A$6,IF('Koreksi (p)'!CD20='Isian Keg Perb &amp; Peng'!BQ$7,'Isian Keg Perb &amp; Peng'!$A$7,IF('Koreksi (p)'!CD20='Isian Keg Perb &amp; Peng'!BQ$8,'Isian Keg Perb &amp; Peng'!$A$8,IF('Koreksi (p)'!CD20='Isian Keg Perb &amp; Peng'!BQ$9,'Isian Keg Perb &amp; Peng'!$A$9,IF('Koreksi (p)'!CD20='Isian Keg Perb &amp; Peng'!BQ$10,'Isian Keg Perb &amp; Peng'!$A$10,IF('Koreksi (p)'!CD20='Isian Keg Perb &amp; Peng'!BQ$11,'Isian Keg Perb &amp; Peng'!$A$11,IF('Koreksi (p)'!CD20='Isian Keg Perb &amp; Peng'!BQ$12,'Isian Keg Perb &amp; Peng'!$A$12,IF('Koreksi (p)'!CD20='Isian Keg Perb &amp; Peng'!BQ$13,'Isian Keg Perb &amp; Peng'!$A$13," "))))))))))</f>
        <v xml:space="preserve"> </v>
      </c>
      <c r="AH19" s="150" t="str">
        <f>IF('Koreksi (p)'!CE20='Isian Keg Perb &amp; Peng'!BR$4,'Isian Keg Perb &amp; Peng'!$A$4,IF('Koreksi (p)'!CE20='Isian Keg Perb &amp; Peng'!BR$5,'Isian Keg Perb &amp; Peng'!$A$5,IF('Koreksi (p)'!CE20='Isian Keg Perb &amp; Peng'!BR$6,'Isian Keg Perb &amp; Peng'!$A$6,IF('Koreksi (p)'!CE20='Isian Keg Perb &amp; Peng'!BR$7,'Isian Keg Perb &amp; Peng'!$A$7,IF('Koreksi (p)'!CE20='Isian Keg Perb &amp; Peng'!BR$8,'Isian Keg Perb &amp; Peng'!$A$8,IF('Koreksi (p)'!CE20='Isian Keg Perb &amp; Peng'!BR$9,'Isian Keg Perb &amp; Peng'!$A$9,IF('Koreksi (p)'!CE20='Isian Keg Perb &amp; Peng'!BR$10,'Isian Keg Perb &amp; Peng'!$A$10,IF('Koreksi (p)'!CE20='Isian Keg Perb &amp; Peng'!BR$11,'Isian Keg Perb &amp; Peng'!$A$11,IF('Koreksi (p)'!CE20='Isian Keg Perb &amp; Peng'!BR$12,'Isian Keg Perb &amp; Peng'!$A$12,IF('Koreksi (p)'!CE20='Isian Keg Perb &amp; Peng'!BR$13,'Isian Keg Perb &amp; Peng'!$A$13," "))))))))))</f>
        <v xml:space="preserve"> </v>
      </c>
      <c r="AI19" s="150" t="str">
        <f>IF('Koreksi (p)'!CF20='Isian Keg Perb &amp; Peng'!BS$4,'Isian Keg Perb &amp; Peng'!$A$4,IF('Koreksi (p)'!CF20='Isian Keg Perb &amp; Peng'!BS$5,'Isian Keg Perb &amp; Peng'!$A$5,IF('Koreksi (p)'!CF20='Isian Keg Perb &amp; Peng'!BS$6,'Isian Keg Perb &amp; Peng'!$A$6,IF('Koreksi (p)'!CF20='Isian Keg Perb &amp; Peng'!BS$7,'Isian Keg Perb &amp; Peng'!$A$7,IF('Koreksi (p)'!CF20='Isian Keg Perb &amp; Peng'!BS$8,'Isian Keg Perb &amp; Peng'!$A$8,IF('Koreksi (p)'!CF20='Isian Keg Perb &amp; Peng'!BS$9,'Isian Keg Perb &amp; Peng'!$A$9,IF('Koreksi (p)'!CF20='Isian Keg Perb &amp; Peng'!BS$10,'Isian Keg Perb &amp; Peng'!$A$10,IF('Koreksi (p)'!CF20='Isian Keg Perb &amp; Peng'!BS$11,'Isian Keg Perb &amp; Peng'!$A$11,IF('Koreksi (p)'!CF20='Isian Keg Perb &amp; Peng'!BS$12,'Isian Keg Perb &amp; Peng'!$A$12,IF('Koreksi (p)'!CF20='Isian Keg Perb &amp; Peng'!BS$13,'Isian Keg Perb &amp; Peng'!$A$13," "))))))))))</f>
        <v xml:space="preserve"> </v>
      </c>
      <c r="AJ19" s="150" t="str">
        <f>IF('Koreksi (p)'!CG20='Isian Keg Perb &amp; Peng'!BT$4,'Isian Keg Perb &amp; Peng'!$A$4,IF('Koreksi (p)'!CG20='Isian Keg Perb &amp; Peng'!BT$5,'Isian Keg Perb &amp; Peng'!$A$5,IF('Koreksi (p)'!CG20='Isian Keg Perb &amp; Peng'!BT$6,'Isian Keg Perb &amp; Peng'!$A$6,IF('Koreksi (p)'!CG20='Isian Keg Perb &amp; Peng'!BT$7,'Isian Keg Perb &amp; Peng'!$A$7,IF('Koreksi (p)'!CG20='Isian Keg Perb &amp; Peng'!BT$8,'Isian Keg Perb &amp; Peng'!$A$8,IF('Koreksi (p)'!CG20='Isian Keg Perb &amp; Peng'!BT$9,'Isian Keg Perb &amp; Peng'!$A$9,IF('Koreksi (p)'!CG20='Isian Keg Perb &amp; Peng'!BT$10,'Isian Keg Perb &amp; Peng'!$A$10,IF('Koreksi (p)'!CG20='Isian Keg Perb &amp; Peng'!BT$11,'Isian Keg Perb &amp; Peng'!$A$11,IF('Koreksi (p)'!CG20='Isian Keg Perb &amp; Peng'!BT$12,'Isian Keg Perb &amp; Peng'!$A$12,IF('Koreksi (p)'!CG20='Isian Keg Perb &amp; Peng'!BT$13,'Isian Keg Perb &amp; Peng'!$A$13," "))))))))))</f>
        <v xml:space="preserve"> </v>
      </c>
      <c r="AK19" s="150" t="str">
        <f>IF('Koreksi (p)'!CH20='Isian Keg Perb &amp; Peng'!BU$4,'Isian Keg Perb &amp; Peng'!$A$4,IF('Koreksi (p)'!CH20='Isian Keg Perb &amp; Peng'!BU$5,'Isian Keg Perb &amp; Peng'!$A$5,IF('Koreksi (p)'!CH20='Isian Keg Perb &amp; Peng'!BU$6,'Isian Keg Perb &amp; Peng'!$A$6,IF('Koreksi (p)'!CH20='Isian Keg Perb &amp; Peng'!BU$7,'Isian Keg Perb &amp; Peng'!$A$7,IF('Koreksi (p)'!CH20='Isian Keg Perb &amp; Peng'!BU$8,'Isian Keg Perb &amp; Peng'!$A$8,IF('Koreksi (p)'!CH20='Isian Keg Perb &amp; Peng'!BU$9,'Isian Keg Perb &amp; Peng'!$A$9,IF('Koreksi (p)'!CH20='Isian Keg Perb &amp; Peng'!BU$10,'Isian Keg Perb &amp; Peng'!$A$10,IF('Koreksi (p)'!CH20='Isian Keg Perb &amp; Peng'!BU$11,'Isian Keg Perb &amp; Peng'!$A$11,IF('Koreksi (p)'!CH20='Isian Keg Perb &amp; Peng'!BU$12,'Isian Keg Perb &amp; Peng'!$A$12,IF('Koreksi (p)'!CH20='Isian Keg Perb &amp; Peng'!BU$13,'Isian Keg Perb &amp; Peng'!$A$13," "))))))))))</f>
        <v xml:space="preserve"> </v>
      </c>
      <c r="AL19" s="150" t="str">
        <f>IF('Koreksi (p)'!CI20='Isian Keg Perb &amp; Peng'!BV$4,'Isian Keg Perb &amp; Peng'!$A$4,IF('Koreksi (p)'!CI20='Isian Keg Perb &amp; Peng'!BV$5,'Isian Keg Perb &amp; Peng'!$A$5,IF('Koreksi (p)'!CI20='Isian Keg Perb &amp; Peng'!BV$6,'Isian Keg Perb &amp; Peng'!$A$6,IF('Koreksi (p)'!CI20='Isian Keg Perb &amp; Peng'!BV$7,'Isian Keg Perb &amp; Peng'!$A$7,IF('Koreksi (p)'!CI20='Isian Keg Perb &amp; Peng'!BV$8,'Isian Keg Perb &amp; Peng'!$A$8,IF('Koreksi (p)'!CI20='Isian Keg Perb &amp; Peng'!BV$9,'Isian Keg Perb &amp; Peng'!$A$9,IF('Koreksi (p)'!CI20='Isian Keg Perb &amp; Peng'!BV$10,'Isian Keg Perb &amp; Peng'!$A$10,IF('Koreksi (p)'!CI20='Isian Keg Perb &amp; Peng'!BV$11,'Isian Keg Perb &amp; Peng'!$A$11,IF('Koreksi (p)'!CI20='Isian Keg Perb &amp; Peng'!BV$12,'Isian Keg Perb &amp; Peng'!$A$12,IF('Koreksi (p)'!CI20='Isian Keg Perb &amp; Peng'!BV$13,'Isian Keg Perb &amp; Peng'!$A$13," "))))))))))</f>
        <v xml:space="preserve"> </v>
      </c>
      <c r="AM19" s="150" t="str">
        <f>IF('Koreksi (p)'!CJ20='Isian Keg Perb &amp; Peng'!BW$4,'Isian Keg Perb &amp; Peng'!$A$4,IF('Koreksi (p)'!CJ20='Isian Keg Perb &amp; Peng'!BW$5,'Isian Keg Perb &amp; Peng'!$A$5,IF('Koreksi (p)'!CJ20='Isian Keg Perb &amp; Peng'!BW$6,'Isian Keg Perb &amp; Peng'!$A$6,IF('Koreksi (p)'!CJ20='Isian Keg Perb &amp; Peng'!BW$7,'Isian Keg Perb &amp; Peng'!$A$7,IF('Koreksi (p)'!CJ20='Isian Keg Perb &amp; Peng'!BW$8,'Isian Keg Perb &amp; Peng'!$A$8,IF('Koreksi (p)'!CJ20='Isian Keg Perb &amp; Peng'!BW$9,'Isian Keg Perb &amp; Peng'!$A$9,IF('Koreksi (p)'!CJ20='Isian Keg Perb &amp; Peng'!BW$10,'Isian Keg Perb &amp; Peng'!$A$10,IF('Koreksi (p)'!CJ20='Isian Keg Perb &amp; Peng'!BW$11,'Isian Keg Perb &amp; Peng'!$A$11,IF('Koreksi (p)'!CJ20='Isian Keg Perb &amp; Peng'!BW$12,'Isian Keg Perb &amp; Peng'!$A$12,IF('Koreksi (p)'!CJ20='Isian Keg Perb &amp; Peng'!BW$13,'Isian Keg Perb &amp; Peng'!$A$13," "))))))))))</f>
        <v xml:space="preserve"> </v>
      </c>
      <c r="AN19" s="150" t="str">
        <f>IF('Koreksi (p)'!CK20='Isian Keg Perb &amp; Peng'!BX$4,'Isian Keg Perb &amp; Peng'!$A$4,IF('Koreksi (p)'!CK20='Isian Keg Perb &amp; Peng'!BX$5,'Isian Keg Perb &amp; Peng'!$A$5,IF('Koreksi (p)'!CK20='Isian Keg Perb &amp; Peng'!BX$6,'Isian Keg Perb &amp; Peng'!$A$6,IF('Koreksi (p)'!CK20='Isian Keg Perb &amp; Peng'!BX$7,'Isian Keg Perb &amp; Peng'!$A$7,IF('Koreksi (p)'!CK20='Isian Keg Perb &amp; Peng'!BX$8,'Isian Keg Perb &amp; Peng'!$A$8,IF('Koreksi (p)'!CK20='Isian Keg Perb &amp; Peng'!BX$9,'Isian Keg Perb &amp; Peng'!$A$9,IF('Koreksi (p)'!CK20='Isian Keg Perb &amp; Peng'!BX$10,'Isian Keg Perb &amp; Peng'!$A$10,IF('Koreksi (p)'!CK20='Isian Keg Perb &amp; Peng'!BX$11,'Isian Keg Perb &amp; Peng'!$A$11,IF('Koreksi (p)'!CK20='Isian Keg Perb &amp; Peng'!BX$12,'Isian Keg Perb &amp; Peng'!$A$12,IF('Koreksi (p)'!CK20='Isian Keg Perb &amp; Peng'!BX$13,'Isian Keg Perb &amp; Peng'!$A$13," "))))))))))</f>
        <v xml:space="preserve"> </v>
      </c>
      <c r="AO19" s="150" t="str">
        <f>IF('Koreksi (p)'!CL20='Isian Keg Perb &amp; Peng'!BY$4,'Isian Keg Perb &amp; Peng'!$A$4,IF('Koreksi (p)'!CL20='Isian Keg Perb &amp; Peng'!BY$5,'Isian Keg Perb &amp; Peng'!$A$5,IF('Koreksi (p)'!CL20='Isian Keg Perb &amp; Peng'!BY$6,'Isian Keg Perb &amp; Peng'!$A$6,IF('Koreksi (p)'!CL20='Isian Keg Perb &amp; Peng'!BY$7,'Isian Keg Perb &amp; Peng'!$A$7,IF('Koreksi (p)'!CL20='Isian Keg Perb &amp; Peng'!BY$8,'Isian Keg Perb &amp; Peng'!$A$8,IF('Koreksi (p)'!CL20='Isian Keg Perb &amp; Peng'!BY$9,'Isian Keg Perb &amp; Peng'!$A$9,IF('Koreksi (p)'!CL20='Isian Keg Perb &amp; Peng'!BY$10,'Isian Keg Perb &amp; Peng'!$A$10,IF('Koreksi (p)'!CL20='Isian Keg Perb &amp; Peng'!BY$11,'Isian Keg Perb &amp; Peng'!$A$11,IF('Koreksi (p)'!CL20='Isian Keg Perb &amp; Peng'!BY$12,'Isian Keg Perb &amp; Peng'!$A$12,IF('Koreksi (p)'!CL20='Isian Keg Perb &amp; Peng'!BY$13,'Isian Keg Perb &amp; Peng'!$A$13," "))))))))))</f>
        <v xml:space="preserve"> </v>
      </c>
      <c r="AP19" s="150" t="str">
        <f>IF('Koreksi (p)'!CM20='Isian Keg Perb &amp; Peng'!BZ$4,'Isian Keg Perb &amp; Peng'!$A$4,IF('Koreksi (p)'!CM20='Isian Keg Perb &amp; Peng'!BZ$5,'Isian Keg Perb &amp; Peng'!$A$5,IF('Koreksi (p)'!CM20='Isian Keg Perb &amp; Peng'!BZ$6,'Isian Keg Perb &amp; Peng'!$A$6,IF('Koreksi (p)'!CM20='Isian Keg Perb &amp; Peng'!BZ$7,'Isian Keg Perb &amp; Peng'!$A$7,IF('Koreksi (p)'!CM20='Isian Keg Perb &amp; Peng'!BZ$8,'Isian Keg Perb &amp; Peng'!$A$8,IF('Koreksi (p)'!CM20='Isian Keg Perb &amp; Peng'!BZ$9,'Isian Keg Perb &amp; Peng'!$A$9,IF('Koreksi (p)'!CM20='Isian Keg Perb &amp; Peng'!BZ$10,'Isian Keg Perb &amp; Peng'!$A$10,IF('Koreksi (p)'!CM20='Isian Keg Perb &amp; Peng'!BZ$11,'Isian Keg Perb &amp; Peng'!$A$11,IF('Koreksi (p)'!CM20='Isian Keg Perb &amp; Peng'!BZ$12,'Isian Keg Perb &amp; Peng'!$A$12,IF('Koreksi (p)'!CM20='Isian Keg Perb &amp; Peng'!BZ$13,'Isian Keg Perb &amp; Peng'!$A$13," "))))))))))</f>
        <v xml:space="preserve"> </v>
      </c>
      <c r="AQ19" s="150" t="str">
        <f>IF('Koreksi (p)'!CN20='Isian Keg Perb &amp; Peng'!CA$4,'Isian Keg Perb &amp; Peng'!$A$4,IF('Koreksi (p)'!CN20='Isian Keg Perb &amp; Peng'!CA$5,'Isian Keg Perb &amp; Peng'!$A$5,IF('Koreksi (p)'!CN20='Isian Keg Perb &amp; Peng'!CA$6,'Isian Keg Perb &amp; Peng'!$A$6,IF('Koreksi (p)'!CN20='Isian Keg Perb &amp; Peng'!CA$7,'Isian Keg Perb &amp; Peng'!$A$7,IF('Koreksi (p)'!CN20='Isian Keg Perb &amp; Peng'!CA$8,'Isian Keg Perb &amp; Peng'!$A$8,IF('Koreksi (p)'!CN20='Isian Keg Perb &amp; Peng'!CA$9,'Isian Keg Perb &amp; Peng'!$A$9,IF('Koreksi (p)'!CN20='Isian Keg Perb &amp; Peng'!CA$10,'Isian Keg Perb &amp; Peng'!$A$10,IF('Koreksi (p)'!CN20='Isian Keg Perb &amp; Peng'!CA$11,'Isian Keg Perb &amp; Peng'!$A$11,IF('Koreksi (p)'!CN20='Isian Keg Perb &amp; Peng'!CA$12,'Isian Keg Perb &amp; Peng'!$A$12,IF('Koreksi (p)'!CN20='Isian Keg Perb &amp; Peng'!CA$13,'Isian Keg Perb &amp; Peng'!$A$13," "))))))))))</f>
        <v xml:space="preserve"> </v>
      </c>
      <c r="AR19" s="150" t="str">
        <f>IF('Koreksi (p)'!CO20='Isian Keg Perb &amp; Peng'!CB$4,'Isian Keg Perb &amp; Peng'!$A$4,IF('Koreksi (p)'!CO20='Isian Keg Perb &amp; Peng'!CB$5,'Isian Keg Perb &amp; Peng'!$A$5,IF('Koreksi (p)'!CO20='Isian Keg Perb &amp; Peng'!CB$6,'Isian Keg Perb &amp; Peng'!$A$6,IF('Koreksi (p)'!CO20='Isian Keg Perb &amp; Peng'!CB$7,'Isian Keg Perb &amp; Peng'!$A$7,IF('Koreksi (p)'!CO20='Isian Keg Perb &amp; Peng'!CB$8,'Isian Keg Perb &amp; Peng'!$A$8,IF('Koreksi (p)'!CO20='Isian Keg Perb &amp; Peng'!CB$9,'Isian Keg Perb &amp; Peng'!$A$9,IF('Koreksi (p)'!CO20='Isian Keg Perb &amp; Peng'!CB$10,'Isian Keg Perb &amp; Peng'!$A$10,IF('Koreksi (p)'!CO20='Isian Keg Perb &amp; Peng'!CB$11,'Isian Keg Perb &amp; Peng'!$A$11,IF('Koreksi (p)'!CO20='Isian Keg Perb &amp; Peng'!CB$12,'Isian Keg Perb &amp; Peng'!$A$12,IF('Koreksi (p)'!CO20='Isian Keg Perb &amp; Peng'!CB$13,'Isian Keg Perb &amp; Peng'!$A$13," "))))))))))</f>
        <v xml:space="preserve"> </v>
      </c>
      <c r="AS19" s="150" t="str">
        <f>IF('Koreksi (p)'!CP20='Isian Keg Perb &amp; Peng'!CC$4,'Isian Keg Perb &amp; Peng'!$A$4,IF('Koreksi (p)'!CP20='Isian Keg Perb &amp; Peng'!CC$5,'Isian Keg Perb &amp; Peng'!$A$5,IF('Koreksi (p)'!CP20='Isian Keg Perb &amp; Peng'!CC$6,'Isian Keg Perb &amp; Peng'!$A$6,IF('Koreksi (p)'!CP20='Isian Keg Perb &amp; Peng'!CC$7,'Isian Keg Perb &amp; Peng'!$A$7,IF('Koreksi (p)'!CP20='Isian Keg Perb &amp; Peng'!CC$8,'Isian Keg Perb &amp; Peng'!$A$8,IF('Koreksi (p)'!CP20='Isian Keg Perb &amp; Peng'!CC$9,'Isian Keg Perb &amp; Peng'!$A$9,IF('Koreksi (p)'!CP20='Isian Keg Perb &amp; Peng'!CC$10,'Isian Keg Perb &amp; Peng'!$A$10,IF('Koreksi (p)'!CP20='Isian Keg Perb &amp; Peng'!CC$11,'Isian Keg Perb &amp; Peng'!$A$11,IF('Koreksi (p)'!CP20='Isian Keg Perb &amp; Peng'!CC$12,'Isian Keg Perb &amp; Peng'!$A$12,IF('Koreksi (p)'!CP20='Isian Keg Perb &amp; Peng'!CC$13,'Isian Keg Perb &amp; Peng'!$A$13," "))))))))))</f>
        <v xml:space="preserve"> </v>
      </c>
      <c r="AT19" s="150" t="str">
        <f t="shared" si="0"/>
        <v xml:space="preserve">      tiga  lima                              </v>
      </c>
      <c r="AU19" s="150" t="e">
        <f t="shared" si="1"/>
        <v>#VALUE!</v>
      </c>
      <c r="AV19" s="150" t="str">
        <f t="shared" si="2"/>
        <v/>
      </c>
      <c r="AW19" s="150" t="e">
        <f t="shared" si="3"/>
        <v>#VALUE!</v>
      </c>
      <c r="AX19" s="150" t="str">
        <f t="shared" si="4"/>
        <v/>
      </c>
      <c r="AY19" s="150">
        <f t="shared" si="5"/>
        <v>7</v>
      </c>
      <c r="AZ19" s="150" t="str">
        <f t="shared" si="6"/>
        <v xml:space="preserve">tiga, </v>
      </c>
      <c r="BA19" s="150" t="e">
        <f t="shared" si="7"/>
        <v>#VALUE!</v>
      </c>
      <c r="BB19" s="150" t="str">
        <f t="shared" si="8"/>
        <v/>
      </c>
      <c r="BC19" s="150">
        <f t="shared" si="9"/>
        <v>13</v>
      </c>
      <c r="BD19" s="150" t="str">
        <f t="shared" si="10"/>
        <v xml:space="preserve">lima, </v>
      </c>
      <c r="BE19" s="150" t="e">
        <f t="shared" si="11"/>
        <v>#VALUE!</v>
      </c>
      <c r="BF19" s="150" t="str">
        <f t="shared" si="12"/>
        <v/>
      </c>
      <c r="BG19" s="150" t="e">
        <f t="shared" si="13"/>
        <v>#VALUE!</v>
      </c>
      <c r="BH19" s="150" t="str">
        <f t="shared" si="14"/>
        <v/>
      </c>
      <c r="BI19" s="150" t="e">
        <f t="shared" si="15"/>
        <v>#VALUE!</v>
      </c>
      <c r="BJ19" s="150" t="str">
        <f t="shared" si="16"/>
        <v/>
      </c>
      <c r="BK19" s="150" t="e">
        <f t="shared" si="17"/>
        <v>#VALUE!</v>
      </c>
      <c r="BL19" s="150" t="str">
        <f t="shared" si="18"/>
        <v/>
      </c>
      <c r="BM19" s="150" t="e">
        <f t="shared" si="19"/>
        <v>#VALUE!</v>
      </c>
      <c r="BN19" s="150" t="str">
        <f t="shared" si="20"/>
        <v/>
      </c>
      <c r="BO19" s="26" t="str">
        <f t="shared" si="21"/>
        <v xml:space="preserve">tiga, lima, </v>
      </c>
      <c r="BP19" s="27" t="str">
        <f>IF(E19="X",'Isian Keg Perb &amp; Peng'!$CE$4,"")</f>
        <v/>
      </c>
      <c r="BQ19" s="27" t="str">
        <f>IF(E19="X",'Isian Keg Perb &amp; Peng'!$CF$4,"")</f>
        <v/>
      </c>
    </row>
    <row r="20" spans="2:69" s="30" customFormat="1" ht="59.25" hidden="1" customHeight="1">
      <c r="B20" s="27">
        <f>'Analisis (p)'!A22</f>
        <v>9</v>
      </c>
      <c r="C20" s="25" t="str">
        <f>'Analisis (p)'!B22</f>
        <v>FAKHRI ARIANTO</v>
      </c>
      <c r="D20" s="32"/>
      <c r="E20" s="27" t="str">
        <f>'Analisis (p)'!CJ22</f>
        <v>-</v>
      </c>
      <c r="F20" s="150" t="str">
        <f>IF('Koreksi (p)'!BC21='Isian Keg Perb &amp; Peng'!AP$4,'Isian Keg Perb &amp; Peng'!$A$4,IF('Koreksi (p)'!BC21='Isian Keg Perb &amp; Peng'!AP$5,'Isian Keg Perb &amp; Peng'!$A$5,IF('Koreksi (p)'!BC21='Isian Keg Perb &amp; Peng'!AP$6,'Isian Keg Perb &amp; Peng'!$A$6,IF('Koreksi (p)'!BC21='Isian Keg Perb &amp; Peng'!AP$7,'Isian Keg Perb &amp; Peng'!$A$7,IF('Koreksi (p)'!BC21='Isian Keg Perb &amp; Peng'!AP$8,'Isian Keg Perb &amp; Peng'!$A$8,IF('Koreksi (p)'!BC21='Isian Keg Perb &amp; Peng'!AP$9,'Isian Keg Perb &amp; Peng'!$A$9,IF('Koreksi (p)'!BC21='Isian Keg Perb &amp; Peng'!AP$10,'Isian Keg Perb &amp; Peng'!$A$10,IF('Koreksi (p)'!BC21='Isian Keg Perb &amp; Peng'!AP$11,'Isian Keg Perb &amp; Peng'!$A$11,IF('Koreksi (p)'!BC21='Isian Keg Perb &amp; Peng'!AP$12,'Isian Keg Perb &amp; Peng'!$A$12,IF('Koreksi (p)'!BC21='Isian Keg Perb &amp; Peng'!AP$13,'Isian Keg Perb &amp; Peng'!$A$13," "))))))))))</f>
        <v xml:space="preserve"> </v>
      </c>
      <c r="G20" s="150" t="str">
        <f>IF('Koreksi (p)'!BD21='Isian Keg Perb &amp; Peng'!AQ$4,'Isian Keg Perb &amp; Peng'!$A$4,IF('Koreksi (p)'!BD21='Isian Keg Perb &amp; Peng'!AQ$5,'Isian Keg Perb &amp; Peng'!$A$5,IF('Koreksi (p)'!BD21='Isian Keg Perb &amp; Peng'!AQ$6,'Isian Keg Perb &amp; Peng'!$A$6,IF('Koreksi (p)'!BD21='Isian Keg Perb &amp; Peng'!AQ$7,'Isian Keg Perb &amp; Peng'!$A$7,IF('Koreksi (p)'!BD21='Isian Keg Perb &amp; Peng'!AQ$8,'Isian Keg Perb &amp; Peng'!$A$8,IF('Koreksi (p)'!BD21='Isian Keg Perb &amp; Peng'!AQ$9,'Isian Keg Perb &amp; Peng'!$A$9,IF('Koreksi (p)'!BD21='Isian Keg Perb &amp; Peng'!AQ$10,'Isian Keg Perb &amp; Peng'!$A$10,IF('Koreksi (p)'!BD21='Isian Keg Perb &amp; Peng'!AQ$11,'Isian Keg Perb &amp; Peng'!$A$11,IF('Koreksi (p)'!BD21='Isian Keg Perb &amp; Peng'!AQ$12,'Isian Keg Perb &amp; Peng'!$A$12,IF('Koreksi (p)'!BD21='Isian Keg Perb &amp; Peng'!AQ$13,'Isian Keg Perb &amp; Peng'!$A$13," "))))))))))</f>
        <v xml:space="preserve"> </v>
      </c>
      <c r="H20" s="150" t="str">
        <f>IF('Koreksi (p)'!BE21='Isian Keg Perb &amp; Peng'!AR$4,'Isian Keg Perb &amp; Peng'!$A$4,IF('Koreksi (p)'!BE21='Isian Keg Perb &amp; Peng'!AR$5,'Isian Keg Perb &amp; Peng'!$A$5,IF('Koreksi (p)'!BE21='Isian Keg Perb &amp; Peng'!AR$6,'Isian Keg Perb &amp; Peng'!$A$6,IF('Koreksi (p)'!BE21='Isian Keg Perb &amp; Peng'!AR$7,'Isian Keg Perb &amp; Peng'!$A$7,IF('Koreksi (p)'!BE21='Isian Keg Perb &amp; Peng'!AR$8,'Isian Keg Perb &amp; Peng'!$A$8,IF('Koreksi (p)'!BE21='Isian Keg Perb &amp; Peng'!AR$9,'Isian Keg Perb &amp; Peng'!$A$9,IF('Koreksi (p)'!BE21='Isian Keg Perb &amp; Peng'!AR$10,'Isian Keg Perb &amp; Peng'!$A$10,IF('Koreksi (p)'!BE21='Isian Keg Perb &amp; Peng'!AR$11,'Isian Keg Perb &amp; Peng'!$A$11,IF('Koreksi (p)'!BE21='Isian Keg Perb &amp; Peng'!AR$12,'Isian Keg Perb &amp; Peng'!$A$12,IF('Koreksi (p)'!BE21='Isian Keg Perb &amp; Peng'!AR$13,'Isian Keg Perb &amp; Peng'!$A$13," "))))))))))</f>
        <v xml:space="preserve"> </v>
      </c>
      <c r="I20" s="150" t="str">
        <f>IF('Koreksi (p)'!BF21='Isian Keg Perb &amp; Peng'!AS$4,'Isian Keg Perb &amp; Peng'!$A$4,IF('Koreksi (p)'!BF21='Isian Keg Perb &amp; Peng'!AS$5,'Isian Keg Perb &amp; Peng'!$A$5,IF('Koreksi (p)'!BF21='Isian Keg Perb &amp; Peng'!AS$6,'Isian Keg Perb &amp; Peng'!$A$6,IF('Koreksi (p)'!BF21='Isian Keg Perb &amp; Peng'!AS$7,'Isian Keg Perb &amp; Peng'!$A$7,IF('Koreksi (p)'!BF21='Isian Keg Perb &amp; Peng'!AS$8,'Isian Keg Perb &amp; Peng'!$A$8,IF('Koreksi (p)'!BF21='Isian Keg Perb &amp; Peng'!AS$9,'Isian Keg Perb &amp; Peng'!$A$9,IF('Koreksi (p)'!BF21='Isian Keg Perb &amp; Peng'!AS$10,'Isian Keg Perb &amp; Peng'!$A$10,IF('Koreksi (p)'!BF21='Isian Keg Perb &amp; Peng'!AS$11,'Isian Keg Perb &amp; Peng'!$A$11,IF('Koreksi (p)'!BF21='Isian Keg Perb &amp; Peng'!AS$12,'Isian Keg Perb &amp; Peng'!$A$12,IF('Koreksi (p)'!BF21='Isian Keg Perb &amp; Peng'!AS$13,'Isian Keg Perb &amp; Peng'!$A$13," "))))))))))</f>
        <v xml:space="preserve"> </v>
      </c>
      <c r="J20" s="150" t="str">
        <f>IF('Koreksi (p)'!BG21='Isian Keg Perb &amp; Peng'!AT$4,'Isian Keg Perb &amp; Peng'!$A$4,IF('Koreksi (p)'!BG21='Isian Keg Perb &amp; Peng'!AT$5,'Isian Keg Perb &amp; Peng'!$A$5,IF('Koreksi (p)'!BG21='Isian Keg Perb &amp; Peng'!AT$6,'Isian Keg Perb &amp; Peng'!$A$6,IF('Koreksi (p)'!BG21='Isian Keg Perb &amp; Peng'!AT$7,'Isian Keg Perb &amp; Peng'!$A$7,IF('Koreksi (p)'!BG21='Isian Keg Perb &amp; Peng'!AT$8,'Isian Keg Perb &amp; Peng'!$A$8,IF('Koreksi (p)'!BG21='Isian Keg Perb &amp; Peng'!AT$9,'Isian Keg Perb &amp; Peng'!$A$9,IF('Koreksi (p)'!BG21='Isian Keg Perb &amp; Peng'!AT$10,'Isian Keg Perb &amp; Peng'!$A$10,IF('Koreksi (p)'!BG21='Isian Keg Perb &amp; Peng'!AT$11,'Isian Keg Perb &amp; Peng'!$A$11,IF('Koreksi (p)'!BG21='Isian Keg Perb &amp; Peng'!AT$12,'Isian Keg Perb &amp; Peng'!$A$12,IF('Koreksi (p)'!BG21='Isian Keg Perb &amp; Peng'!AT$13,'Isian Keg Perb &amp; Peng'!$A$13," "))))))))))</f>
        <v>Satuan Besaran</v>
      </c>
      <c r="K20" s="150" t="str">
        <f>IF('Koreksi (p)'!BH21='Isian Keg Perb &amp; Peng'!AU$4,'Isian Keg Perb &amp; Peng'!$A$4,IF('Koreksi (p)'!BH21='Isian Keg Perb &amp; Peng'!AU$5,'Isian Keg Perb &amp; Peng'!$A$5,IF('Koreksi (p)'!BH21='Isian Keg Perb &amp; Peng'!AU$6,'Isian Keg Perb &amp; Peng'!$A$6,IF('Koreksi (p)'!BH21='Isian Keg Perb &amp; Peng'!AU$7,'Isian Keg Perb &amp; Peng'!$A$7,IF('Koreksi (p)'!BH21='Isian Keg Perb &amp; Peng'!AU$8,'Isian Keg Perb &amp; Peng'!$A$8,IF('Koreksi (p)'!BH21='Isian Keg Perb &amp; Peng'!AU$9,'Isian Keg Perb &amp; Peng'!$A$9,IF('Koreksi (p)'!BH21='Isian Keg Perb &amp; Peng'!AU$10,'Isian Keg Perb &amp; Peng'!$A$10,IF('Koreksi (p)'!BH21='Isian Keg Perb &amp; Peng'!AU$11,'Isian Keg Perb &amp; Peng'!$A$11,IF('Koreksi (p)'!BH21='Isian Keg Perb &amp; Peng'!AU$12,'Isian Keg Perb &amp; Peng'!$A$12,IF('Koreksi (p)'!BH21='Isian Keg Perb &amp; Peng'!AU$13,'Isian Keg Perb &amp; Peng'!$A$13," "))))))))))</f>
        <v xml:space="preserve"> </v>
      </c>
      <c r="L20" s="150" t="str">
        <f>IF('Koreksi (p)'!BI21='Isian Keg Perb &amp; Peng'!AV$4,'Isian Keg Perb &amp; Peng'!$A$4,IF('Koreksi (p)'!BI21='Isian Keg Perb &amp; Peng'!AV$5,'Isian Keg Perb &amp; Peng'!$A$5,IF('Koreksi (p)'!BI21='Isian Keg Perb &amp; Peng'!AV$6,'Isian Keg Perb &amp; Peng'!$A$6,IF('Koreksi (p)'!BI21='Isian Keg Perb &amp; Peng'!AV$7,'Isian Keg Perb &amp; Peng'!$A$7,IF('Koreksi (p)'!BI21='Isian Keg Perb &amp; Peng'!AV$8,'Isian Keg Perb &amp; Peng'!$A$8,IF('Koreksi (p)'!BI21='Isian Keg Perb &amp; Peng'!AV$9,'Isian Keg Perb &amp; Peng'!$A$9,IF('Koreksi (p)'!BI21='Isian Keg Perb &amp; Peng'!AV$10,'Isian Keg Perb &amp; Peng'!$A$10,IF('Koreksi (p)'!BI21='Isian Keg Perb &amp; Peng'!AV$11,'Isian Keg Perb &amp; Peng'!$A$11,IF('Koreksi (p)'!BI21='Isian Keg Perb &amp; Peng'!AV$12,'Isian Keg Perb &amp; Peng'!$A$12,IF('Koreksi (p)'!BI21='Isian Keg Perb &amp; Peng'!AV$13,'Isian Keg Perb &amp; Peng'!$A$13," "))))))))))</f>
        <v xml:space="preserve"> </v>
      </c>
      <c r="M20" s="150" t="str">
        <f>IF('Koreksi (p)'!BJ21='Isian Keg Perb &amp; Peng'!AW$4,'Isian Keg Perb &amp; Peng'!$A$4,IF('Koreksi (p)'!BJ21='Isian Keg Perb &amp; Peng'!AW$5,'Isian Keg Perb &amp; Peng'!$A$5,IF('Koreksi (p)'!BJ21='Isian Keg Perb &amp; Peng'!AW$6,'Isian Keg Perb &amp; Peng'!$A$6,IF('Koreksi (p)'!BJ21='Isian Keg Perb &amp; Peng'!AW$7,'Isian Keg Perb &amp; Peng'!$A$7,IF('Koreksi (p)'!BJ21='Isian Keg Perb &amp; Peng'!AW$8,'Isian Keg Perb &amp; Peng'!$A$8,IF('Koreksi (p)'!BJ21='Isian Keg Perb &amp; Peng'!AW$9,'Isian Keg Perb &amp; Peng'!$A$9,IF('Koreksi (p)'!BJ21='Isian Keg Perb &amp; Peng'!AW$10,'Isian Keg Perb &amp; Peng'!$A$10,IF('Koreksi (p)'!BJ21='Isian Keg Perb &amp; Peng'!AW$11,'Isian Keg Perb &amp; Peng'!$A$11,IF('Koreksi (p)'!BJ21='Isian Keg Perb &amp; Peng'!AW$12,'Isian Keg Perb &amp; Peng'!$A$12,IF('Koreksi (p)'!BJ21='Isian Keg Perb &amp; Peng'!AW$13,'Isian Keg Perb &amp; Peng'!$A$13," "))))))))))</f>
        <v xml:space="preserve"> </v>
      </c>
      <c r="N20" s="150" t="str">
        <f>IF('Koreksi (p)'!BK21='Isian Keg Perb &amp; Peng'!AX$4,'Isian Keg Perb &amp; Peng'!$A$4,IF('Koreksi (p)'!BK21='Isian Keg Perb &amp; Peng'!AX$5,'Isian Keg Perb &amp; Peng'!$A$5,IF('Koreksi (p)'!BK21='Isian Keg Perb &amp; Peng'!AX$6,'Isian Keg Perb &amp; Peng'!$A$6,IF('Koreksi (p)'!BK21='Isian Keg Perb &amp; Peng'!AX$7,'Isian Keg Perb &amp; Peng'!$A$7,IF('Koreksi (p)'!BK21='Isian Keg Perb &amp; Peng'!AX$8,'Isian Keg Perb &amp; Peng'!$A$8,IF('Koreksi (p)'!BK21='Isian Keg Perb &amp; Peng'!AX$9,'Isian Keg Perb &amp; Peng'!$A$9,IF('Koreksi (p)'!BK21='Isian Keg Perb &amp; Peng'!AX$10,'Isian Keg Perb &amp; Peng'!$A$10,IF('Koreksi (p)'!BK21='Isian Keg Perb &amp; Peng'!AX$11,'Isian Keg Perb &amp; Peng'!$A$11,IF('Koreksi (p)'!BK21='Isian Keg Perb &amp; Peng'!AX$12,'Isian Keg Perb &amp; Peng'!$A$12,IF('Koreksi (p)'!BK21='Isian Keg Perb &amp; Peng'!AX$13,'Isian Keg Perb &amp; Peng'!$A$13," "))))))))))</f>
        <v>empat</v>
      </c>
      <c r="O20" s="150" t="str">
        <f>IF('Koreksi (p)'!BL21='Isian Keg Perb &amp; Peng'!AY$4,'Isian Keg Perb &amp; Peng'!$A$4,IF('Koreksi (p)'!BL21='Isian Keg Perb &amp; Peng'!AY$5,'Isian Keg Perb &amp; Peng'!$A$5,IF('Koreksi (p)'!BL21='Isian Keg Perb &amp; Peng'!AY$6,'Isian Keg Perb &amp; Peng'!$A$6,IF('Koreksi (p)'!BL21='Isian Keg Perb &amp; Peng'!AY$7,'Isian Keg Perb &amp; Peng'!$A$7,IF('Koreksi (p)'!BL21='Isian Keg Perb &amp; Peng'!AY$8,'Isian Keg Perb &amp; Peng'!$A$8,IF('Koreksi (p)'!BL21='Isian Keg Perb &amp; Peng'!AY$9,'Isian Keg Perb &amp; Peng'!$A$9,IF('Koreksi (p)'!BL21='Isian Keg Perb &amp; Peng'!AY$10,'Isian Keg Perb &amp; Peng'!$A$10,IF('Koreksi (p)'!BL21='Isian Keg Perb &amp; Peng'!AY$11,'Isian Keg Perb &amp; Peng'!$A$11,IF('Koreksi (p)'!BL21='Isian Keg Perb &amp; Peng'!AY$12,'Isian Keg Perb &amp; Peng'!$A$12,IF('Koreksi (p)'!BL21='Isian Keg Perb &amp; Peng'!AY$13,'Isian Keg Perb &amp; Peng'!$A$13," "))))))))))</f>
        <v xml:space="preserve"> </v>
      </c>
      <c r="P20" s="150" t="str">
        <f>IF('Koreksi (p)'!BM21='Isian Keg Perb &amp; Peng'!AZ$4,'Isian Keg Perb &amp; Peng'!$A$4,IF('Koreksi (p)'!BM21='Isian Keg Perb &amp; Peng'!AZ$5,'Isian Keg Perb &amp; Peng'!$A$5,IF('Koreksi (p)'!BM21='Isian Keg Perb &amp; Peng'!AZ$6,'Isian Keg Perb &amp; Peng'!$A$6,IF('Koreksi (p)'!BM21='Isian Keg Perb &amp; Peng'!AZ$7,'Isian Keg Perb &amp; Peng'!$A$7,IF('Koreksi (p)'!BM21='Isian Keg Perb &amp; Peng'!AZ$8,'Isian Keg Perb &amp; Peng'!$A$8,IF('Koreksi (p)'!BM21='Isian Keg Perb &amp; Peng'!AZ$9,'Isian Keg Perb &amp; Peng'!$A$9,IF('Koreksi (p)'!BM21='Isian Keg Perb &amp; Peng'!AZ$10,'Isian Keg Perb &amp; Peng'!$A$10,IF('Koreksi (p)'!BM21='Isian Keg Perb &amp; Peng'!AZ$11,'Isian Keg Perb &amp; Peng'!$A$11,IF('Koreksi (p)'!BM21='Isian Keg Perb &amp; Peng'!AZ$12,'Isian Keg Perb &amp; Peng'!$A$12,IF('Koreksi (p)'!BM21='Isian Keg Perb &amp; Peng'!AZ$13,'Isian Keg Perb &amp; Peng'!$A$13," "))))))))))</f>
        <v xml:space="preserve"> </v>
      </c>
      <c r="Q20" s="150" t="str">
        <f>IF('Koreksi (p)'!BN21='Isian Keg Perb &amp; Peng'!BA$4,'Isian Keg Perb &amp; Peng'!$A$4,IF('Koreksi (p)'!BN21='Isian Keg Perb &amp; Peng'!BA$5,'Isian Keg Perb &amp; Peng'!$A$5,IF('Koreksi (p)'!BN21='Isian Keg Perb &amp; Peng'!BA$6,'Isian Keg Perb &amp; Peng'!$A$6,IF('Koreksi (p)'!BN21='Isian Keg Perb &amp; Peng'!BA$7,'Isian Keg Perb &amp; Peng'!$A$7,IF('Koreksi (p)'!BN21='Isian Keg Perb &amp; Peng'!BA$8,'Isian Keg Perb &amp; Peng'!$A$8,IF('Koreksi (p)'!BN21='Isian Keg Perb &amp; Peng'!BA$9,'Isian Keg Perb &amp; Peng'!$A$9,IF('Koreksi (p)'!BN21='Isian Keg Perb &amp; Peng'!BA$10,'Isian Keg Perb &amp; Peng'!$A$10,IF('Koreksi (p)'!BN21='Isian Keg Perb &amp; Peng'!BA$11,'Isian Keg Perb &amp; Peng'!$A$11,IF('Koreksi (p)'!BN21='Isian Keg Perb &amp; Peng'!BA$12,'Isian Keg Perb &amp; Peng'!$A$12,IF('Koreksi (p)'!BN21='Isian Keg Perb &amp; Peng'!BA$13,'Isian Keg Perb &amp; Peng'!$A$13," "))))))))))</f>
        <v xml:space="preserve"> </v>
      </c>
      <c r="R20" s="150" t="str">
        <f>IF('Koreksi (p)'!BO21='Isian Keg Perb &amp; Peng'!BB$4,'Isian Keg Perb &amp; Peng'!$A$4,IF('Koreksi (p)'!BO21='Isian Keg Perb &amp; Peng'!BB$5,'Isian Keg Perb &amp; Peng'!$A$5,IF('Koreksi (p)'!BO21='Isian Keg Perb &amp; Peng'!BB$6,'Isian Keg Perb &amp; Peng'!$A$6,IF('Koreksi (p)'!BO21='Isian Keg Perb &amp; Peng'!BB$7,'Isian Keg Perb &amp; Peng'!$A$7,IF('Koreksi (p)'!BO21='Isian Keg Perb &amp; Peng'!BB$8,'Isian Keg Perb &amp; Peng'!$A$8,IF('Koreksi (p)'!BO21='Isian Keg Perb &amp; Peng'!BB$9,'Isian Keg Perb &amp; Peng'!$A$9,IF('Koreksi (p)'!BO21='Isian Keg Perb &amp; Peng'!BB$10,'Isian Keg Perb &amp; Peng'!$A$10,IF('Koreksi (p)'!BO21='Isian Keg Perb &amp; Peng'!BB$11,'Isian Keg Perb &amp; Peng'!$A$11,IF('Koreksi (p)'!BO21='Isian Keg Perb &amp; Peng'!BB$12,'Isian Keg Perb &amp; Peng'!$A$12,IF('Koreksi (p)'!BO21='Isian Keg Perb &amp; Peng'!BB$13,'Isian Keg Perb &amp; Peng'!$A$13," "))))))))))</f>
        <v xml:space="preserve"> </v>
      </c>
      <c r="S20" s="150" t="str">
        <f>IF('Koreksi (p)'!BP21='Isian Keg Perb &amp; Peng'!BC$4,'Isian Keg Perb &amp; Peng'!$A$4,IF('Koreksi (p)'!BP21='Isian Keg Perb &amp; Peng'!BC$5,'Isian Keg Perb &amp; Peng'!$A$5,IF('Koreksi (p)'!BP21='Isian Keg Perb &amp; Peng'!BC$6,'Isian Keg Perb &amp; Peng'!$A$6,IF('Koreksi (p)'!BP21='Isian Keg Perb &amp; Peng'!BC$7,'Isian Keg Perb &amp; Peng'!$A$7,IF('Koreksi (p)'!BP21='Isian Keg Perb &amp; Peng'!BC$8,'Isian Keg Perb &amp; Peng'!$A$8,IF('Koreksi (p)'!BP21='Isian Keg Perb &amp; Peng'!BC$9,'Isian Keg Perb &amp; Peng'!$A$9,IF('Koreksi (p)'!BP21='Isian Keg Perb &amp; Peng'!BC$10,'Isian Keg Perb &amp; Peng'!$A$10,IF('Koreksi (p)'!BP21='Isian Keg Perb &amp; Peng'!BC$11,'Isian Keg Perb &amp; Peng'!$A$11,IF('Koreksi (p)'!BP21='Isian Keg Perb &amp; Peng'!BC$12,'Isian Keg Perb &amp; Peng'!$A$12,IF('Koreksi (p)'!BP21='Isian Keg Perb &amp; Peng'!BC$13,'Isian Keg Perb &amp; Peng'!$A$13," "))))))))))</f>
        <v xml:space="preserve"> </v>
      </c>
      <c r="T20" s="150" t="str">
        <f>IF('Koreksi (p)'!BQ21='Isian Keg Perb &amp; Peng'!BD$4,'Isian Keg Perb &amp; Peng'!$A$4,IF('Koreksi (p)'!BQ21='Isian Keg Perb &amp; Peng'!BD$5,'Isian Keg Perb &amp; Peng'!$A$5,IF('Koreksi (p)'!BQ21='Isian Keg Perb &amp; Peng'!BD$6,'Isian Keg Perb &amp; Peng'!$A$6,IF('Koreksi (p)'!BQ21='Isian Keg Perb &amp; Peng'!BD$7,'Isian Keg Perb &amp; Peng'!$A$7,IF('Koreksi (p)'!BQ21='Isian Keg Perb &amp; Peng'!BD$8,'Isian Keg Perb &amp; Peng'!$A$8,IF('Koreksi (p)'!BQ21='Isian Keg Perb &amp; Peng'!BD$9,'Isian Keg Perb &amp; Peng'!$A$9,IF('Koreksi (p)'!BQ21='Isian Keg Perb &amp; Peng'!BD$10,'Isian Keg Perb &amp; Peng'!$A$10,IF('Koreksi (p)'!BQ21='Isian Keg Perb &amp; Peng'!BD$11,'Isian Keg Perb &amp; Peng'!$A$11,IF('Koreksi (p)'!BQ21='Isian Keg Perb &amp; Peng'!BD$12,'Isian Keg Perb &amp; Peng'!$A$12,IF('Koreksi (p)'!BQ21='Isian Keg Perb &amp; Peng'!BD$13,'Isian Keg Perb &amp; Peng'!$A$13," "))))))))))</f>
        <v xml:space="preserve"> </v>
      </c>
      <c r="U20" s="150" t="str">
        <f>IF('Koreksi (p)'!BR21='Isian Keg Perb &amp; Peng'!BE$4,'Isian Keg Perb &amp; Peng'!$A$4,IF('Koreksi (p)'!BR21='Isian Keg Perb &amp; Peng'!BE$5,'Isian Keg Perb &amp; Peng'!$A$5,IF('Koreksi (p)'!BR21='Isian Keg Perb &amp; Peng'!BE$6,'Isian Keg Perb &amp; Peng'!$A$6,IF('Koreksi (p)'!BR21='Isian Keg Perb &amp; Peng'!BE$7,'Isian Keg Perb &amp; Peng'!$A$7,IF('Koreksi (p)'!BR21='Isian Keg Perb &amp; Peng'!BE$8,'Isian Keg Perb &amp; Peng'!$A$8,IF('Koreksi (p)'!BR21='Isian Keg Perb &amp; Peng'!BE$9,'Isian Keg Perb &amp; Peng'!$A$9,IF('Koreksi (p)'!BR21='Isian Keg Perb &amp; Peng'!BE$10,'Isian Keg Perb &amp; Peng'!$A$10,IF('Koreksi (p)'!BR21='Isian Keg Perb &amp; Peng'!BE$11,'Isian Keg Perb &amp; Peng'!$A$11,IF('Koreksi (p)'!BR21='Isian Keg Perb &amp; Peng'!BE$12,'Isian Keg Perb &amp; Peng'!$A$12,IF('Koreksi (p)'!BR21='Isian Keg Perb &amp; Peng'!BE$13,'Isian Keg Perb &amp; Peng'!$A$13," "))))))))))</f>
        <v xml:space="preserve"> </v>
      </c>
      <c r="V20" s="150" t="str">
        <f>IF('Koreksi (p)'!BS21='Isian Keg Perb &amp; Peng'!BF$4,'Isian Keg Perb &amp; Peng'!$A$4,IF('Koreksi (p)'!BS21='Isian Keg Perb &amp; Peng'!BF$5,'Isian Keg Perb &amp; Peng'!$A$5,IF('Koreksi (p)'!BS21='Isian Keg Perb &amp; Peng'!BF$6,'Isian Keg Perb &amp; Peng'!$A$6,IF('Koreksi (p)'!BS21='Isian Keg Perb &amp; Peng'!BF$7,'Isian Keg Perb &amp; Peng'!$A$7,IF('Koreksi (p)'!BS21='Isian Keg Perb &amp; Peng'!BF$8,'Isian Keg Perb &amp; Peng'!$A$8,IF('Koreksi (p)'!BS21='Isian Keg Perb &amp; Peng'!BF$9,'Isian Keg Perb &amp; Peng'!$A$9,IF('Koreksi (p)'!BS21='Isian Keg Perb &amp; Peng'!BF$10,'Isian Keg Perb &amp; Peng'!$A$10,IF('Koreksi (p)'!BS21='Isian Keg Perb &amp; Peng'!BF$11,'Isian Keg Perb &amp; Peng'!$A$11,IF('Koreksi (p)'!BS21='Isian Keg Perb &amp; Peng'!BF$12,'Isian Keg Perb &amp; Peng'!$A$12,IF('Koreksi (p)'!BS21='Isian Keg Perb &amp; Peng'!BF$13,'Isian Keg Perb &amp; Peng'!$A$13," "))))))))))</f>
        <v xml:space="preserve"> </v>
      </c>
      <c r="W20" s="150" t="str">
        <f>IF('Koreksi (p)'!BT21='Isian Keg Perb &amp; Peng'!BG$4,'Isian Keg Perb &amp; Peng'!$A$4,IF('Koreksi (p)'!BT21='Isian Keg Perb &amp; Peng'!BG$5,'Isian Keg Perb &amp; Peng'!$A$5,IF('Koreksi (p)'!BT21='Isian Keg Perb &amp; Peng'!BG$6,'Isian Keg Perb &amp; Peng'!$A$6,IF('Koreksi (p)'!BT21='Isian Keg Perb &amp; Peng'!BG$7,'Isian Keg Perb &amp; Peng'!$A$7,IF('Koreksi (p)'!BT21='Isian Keg Perb &amp; Peng'!BG$8,'Isian Keg Perb &amp; Peng'!$A$8,IF('Koreksi (p)'!BT21='Isian Keg Perb &amp; Peng'!BG$9,'Isian Keg Perb &amp; Peng'!$A$9,IF('Koreksi (p)'!BT21='Isian Keg Perb &amp; Peng'!BG$10,'Isian Keg Perb &amp; Peng'!$A$10,IF('Koreksi (p)'!BT21='Isian Keg Perb &amp; Peng'!BG$11,'Isian Keg Perb &amp; Peng'!$A$11,IF('Koreksi (p)'!BT21='Isian Keg Perb &amp; Peng'!BG$12,'Isian Keg Perb &amp; Peng'!$A$12,IF('Koreksi (p)'!BT21='Isian Keg Perb &amp; Peng'!BG$13,'Isian Keg Perb &amp; Peng'!$A$13," "))))))))))</f>
        <v xml:space="preserve"> </v>
      </c>
      <c r="X20" s="150" t="str">
        <f>IF('Koreksi (p)'!BU21='Isian Keg Perb &amp; Peng'!BH$4,'Isian Keg Perb &amp; Peng'!$A$4,IF('Koreksi (p)'!BU21='Isian Keg Perb &amp; Peng'!BH$5,'Isian Keg Perb &amp; Peng'!$A$5,IF('Koreksi (p)'!BU21='Isian Keg Perb &amp; Peng'!BH$6,'Isian Keg Perb &amp; Peng'!$A$6,IF('Koreksi (p)'!BU21='Isian Keg Perb &amp; Peng'!BH$7,'Isian Keg Perb &amp; Peng'!$A$7,IF('Koreksi (p)'!BU21='Isian Keg Perb &amp; Peng'!BH$8,'Isian Keg Perb &amp; Peng'!$A$8,IF('Koreksi (p)'!BU21='Isian Keg Perb &amp; Peng'!BH$9,'Isian Keg Perb &amp; Peng'!$A$9,IF('Koreksi (p)'!BU21='Isian Keg Perb &amp; Peng'!BH$10,'Isian Keg Perb &amp; Peng'!$A$10,IF('Koreksi (p)'!BU21='Isian Keg Perb &amp; Peng'!BH$11,'Isian Keg Perb &amp; Peng'!$A$11,IF('Koreksi (p)'!BU21='Isian Keg Perb &amp; Peng'!BH$12,'Isian Keg Perb &amp; Peng'!$A$12,IF('Koreksi (p)'!BU21='Isian Keg Perb &amp; Peng'!BH$13,'Isian Keg Perb &amp; Peng'!$A$13," "))))))))))</f>
        <v xml:space="preserve"> </v>
      </c>
      <c r="Y20" s="150" t="str">
        <f>IF('Koreksi (p)'!BV21='Isian Keg Perb &amp; Peng'!BI$4,'Isian Keg Perb &amp; Peng'!$A$4,IF('Koreksi (p)'!BV21='Isian Keg Perb &amp; Peng'!BI$5,'Isian Keg Perb &amp; Peng'!$A$5,IF('Koreksi (p)'!BV21='Isian Keg Perb &amp; Peng'!BI$6,'Isian Keg Perb &amp; Peng'!$A$6,IF('Koreksi (p)'!BV21='Isian Keg Perb &amp; Peng'!BI$7,'Isian Keg Perb &amp; Peng'!$A$7,IF('Koreksi (p)'!BV21='Isian Keg Perb &amp; Peng'!BI$8,'Isian Keg Perb &amp; Peng'!$A$8,IF('Koreksi (p)'!BV21='Isian Keg Perb &amp; Peng'!BI$9,'Isian Keg Perb &amp; Peng'!$A$9,IF('Koreksi (p)'!BV21='Isian Keg Perb &amp; Peng'!BI$10,'Isian Keg Perb &amp; Peng'!$A$10,IF('Koreksi (p)'!BV21='Isian Keg Perb &amp; Peng'!BI$11,'Isian Keg Perb &amp; Peng'!$A$11,IF('Koreksi (p)'!BV21='Isian Keg Perb &amp; Peng'!BI$12,'Isian Keg Perb &amp; Peng'!$A$12,IF('Koreksi (p)'!BV21='Isian Keg Perb &amp; Peng'!BI$13,'Isian Keg Perb &amp; Peng'!$A$13," "))))))))))</f>
        <v xml:space="preserve"> </v>
      </c>
      <c r="Z20" s="150" t="str">
        <f>IF('Koreksi (p)'!BW21='Isian Keg Perb &amp; Peng'!BJ$4,'Isian Keg Perb &amp; Peng'!$A$4,IF('Koreksi (p)'!BW21='Isian Keg Perb &amp; Peng'!BJ$5,'Isian Keg Perb &amp; Peng'!$A$5,IF('Koreksi (p)'!BW21='Isian Keg Perb &amp; Peng'!BJ$6,'Isian Keg Perb &amp; Peng'!$A$6,IF('Koreksi (p)'!BW21='Isian Keg Perb &amp; Peng'!BJ$7,'Isian Keg Perb &amp; Peng'!$A$7,IF('Koreksi (p)'!BW21='Isian Keg Perb &amp; Peng'!BJ$8,'Isian Keg Perb &amp; Peng'!$A$8,IF('Koreksi (p)'!BW21='Isian Keg Perb &amp; Peng'!BJ$9,'Isian Keg Perb &amp; Peng'!$A$9,IF('Koreksi (p)'!BW21='Isian Keg Perb &amp; Peng'!BJ$10,'Isian Keg Perb &amp; Peng'!$A$10,IF('Koreksi (p)'!BW21='Isian Keg Perb &amp; Peng'!BJ$11,'Isian Keg Perb &amp; Peng'!$A$11,IF('Koreksi (p)'!BW21='Isian Keg Perb &amp; Peng'!BJ$12,'Isian Keg Perb &amp; Peng'!$A$12,IF('Koreksi (p)'!BW21='Isian Keg Perb &amp; Peng'!BJ$13,'Isian Keg Perb &amp; Peng'!$A$13," "))))))))))</f>
        <v xml:space="preserve"> </v>
      </c>
      <c r="AA20" s="150" t="str">
        <f>IF('Koreksi (p)'!BX21='Isian Keg Perb &amp; Peng'!BK$4,'Isian Keg Perb &amp; Peng'!$A$4,IF('Koreksi (p)'!BX21='Isian Keg Perb &amp; Peng'!BK$5,'Isian Keg Perb &amp; Peng'!$A$5,IF('Koreksi (p)'!BX21='Isian Keg Perb &amp; Peng'!BK$6,'Isian Keg Perb &amp; Peng'!$A$6,IF('Koreksi (p)'!BX21='Isian Keg Perb &amp; Peng'!BK$7,'Isian Keg Perb &amp; Peng'!$A$7,IF('Koreksi (p)'!BX21='Isian Keg Perb &amp; Peng'!BK$8,'Isian Keg Perb &amp; Peng'!$A$8,IF('Koreksi (p)'!BX21='Isian Keg Perb &amp; Peng'!BK$9,'Isian Keg Perb &amp; Peng'!$A$9,IF('Koreksi (p)'!BX21='Isian Keg Perb &amp; Peng'!BK$10,'Isian Keg Perb &amp; Peng'!$A$10,IF('Koreksi (p)'!BX21='Isian Keg Perb &amp; Peng'!BK$11,'Isian Keg Perb &amp; Peng'!$A$11,IF('Koreksi (p)'!BX21='Isian Keg Perb &amp; Peng'!BK$12,'Isian Keg Perb &amp; Peng'!$A$12,IF('Koreksi (p)'!BX21='Isian Keg Perb &amp; Peng'!BK$13,'Isian Keg Perb &amp; Peng'!$A$13," "))))))))))</f>
        <v xml:space="preserve"> </v>
      </c>
      <c r="AB20" s="150" t="str">
        <f>IF('Koreksi (p)'!BY21='Isian Keg Perb &amp; Peng'!BL$4,'Isian Keg Perb &amp; Peng'!$A$4,IF('Koreksi (p)'!BY21='Isian Keg Perb &amp; Peng'!BL$5,'Isian Keg Perb &amp; Peng'!$A$5,IF('Koreksi (p)'!BY21='Isian Keg Perb &amp; Peng'!BL$6,'Isian Keg Perb &amp; Peng'!$A$6,IF('Koreksi (p)'!BY21='Isian Keg Perb &amp; Peng'!BL$7,'Isian Keg Perb &amp; Peng'!$A$7,IF('Koreksi (p)'!BY21='Isian Keg Perb &amp; Peng'!BL$8,'Isian Keg Perb &amp; Peng'!$A$8,IF('Koreksi (p)'!BY21='Isian Keg Perb &amp; Peng'!BL$9,'Isian Keg Perb &amp; Peng'!$A$9,IF('Koreksi (p)'!BY21='Isian Keg Perb &amp; Peng'!BL$10,'Isian Keg Perb &amp; Peng'!$A$10,IF('Koreksi (p)'!BY21='Isian Keg Perb &amp; Peng'!BL$11,'Isian Keg Perb &amp; Peng'!$A$11,IF('Koreksi (p)'!BY21='Isian Keg Perb &amp; Peng'!BL$12,'Isian Keg Perb &amp; Peng'!$A$12,IF('Koreksi (p)'!BY21='Isian Keg Perb &amp; Peng'!BL$13,'Isian Keg Perb &amp; Peng'!$A$13," "))))))))))</f>
        <v xml:space="preserve"> </v>
      </c>
      <c r="AC20" s="150" t="str">
        <f>IF('Koreksi (p)'!BZ21='Isian Keg Perb &amp; Peng'!BM$4,'Isian Keg Perb &amp; Peng'!$A$4,IF('Koreksi (p)'!BZ21='Isian Keg Perb &amp; Peng'!BM$5,'Isian Keg Perb &amp; Peng'!$A$5,IF('Koreksi (p)'!BZ21='Isian Keg Perb &amp; Peng'!BM$6,'Isian Keg Perb &amp; Peng'!$A$6,IF('Koreksi (p)'!BZ21='Isian Keg Perb &amp; Peng'!BM$7,'Isian Keg Perb &amp; Peng'!$A$7,IF('Koreksi (p)'!BZ21='Isian Keg Perb &amp; Peng'!BM$8,'Isian Keg Perb &amp; Peng'!$A$8,IF('Koreksi (p)'!BZ21='Isian Keg Perb &amp; Peng'!BM$9,'Isian Keg Perb &amp; Peng'!$A$9,IF('Koreksi (p)'!BZ21='Isian Keg Perb &amp; Peng'!BM$10,'Isian Keg Perb &amp; Peng'!$A$10,IF('Koreksi (p)'!BZ21='Isian Keg Perb &amp; Peng'!BM$11,'Isian Keg Perb &amp; Peng'!$A$11,IF('Koreksi (p)'!BZ21='Isian Keg Perb &amp; Peng'!BM$12,'Isian Keg Perb &amp; Peng'!$A$12,IF('Koreksi (p)'!BZ21='Isian Keg Perb &amp; Peng'!BM$13,'Isian Keg Perb &amp; Peng'!$A$13," "))))))))))</f>
        <v xml:space="preserve"> </v>
      </c>
      <c r="AD20" s="150" t="str">
        <f>IF('Koreksi (p)'!CA21='Isian Keg Perb &amp; Peng'!BN$4,'Isian Keg Perb &amp; Peng'!$A$4,IF('Koreksi (p)'!CA21='Isian Keg Perb &amp; Peng'!BN$5,'Isian Keg Perb &amp; Peng'!$A$5,IF('Koreksi (p)'!CA21='Isian Keg Perb &amp; Peng'!BN$6,'Isian Keg Perb &amp; Peng'!$A$6,IF('Koreksi (p)'!CA21='Isian Keg Perb &amp; Peng'!BN$7,'Isian Keg Perb &amp; Peng'!$A$7,IF('Koreksi (p)'!CA21='Isian Keg Perb &amp; Peng'!BN$8,'Isian Keg Perb &amp; Peng'!$A$8,IF('Koreksi (p)'!CA21='Isian Keg Perb &amp; Peng'!BN$9,'Isian Keg Perb &amp; Peng'!$A$9,IF('Koreksi (p)'!CA21='Isian Keg Perb &amp; Peng'!BN$10,'Isian Keg Perb &amp; Peng'!$A$10,IF('Koreksi (p)'!CA21='Isian Keg Perb &amp; Peng'!BN$11,'Isian Keg Perb &amp; Peng'!$A$11,IF('Koreksi (p)'!CA21='Isian Keg Perb &amp; Peng'!BN$12,'Isian Keg Perb &amp; Peng'!$A$12,IF('Koreksi (p)'!CA21='Isian Keg Perb &amp; Peng'!BN$13,'Isian Keg Perb &amp; Peng'!$A$13," "))))))))))</f>
        <v xml:space="preserve"> </v>
      </c>
      <c r="AE20" s="150" t="str">
        <f>IF('Koreksi (p)'!CB21='Isian Keg Perb &amp; Peng'!BO$4,'Isian Keg Perb &amp; Peng'!$A$4,IF('Koreksi (p)'!CB21='Isian Keg Perb &amp; Peng'!BO$5,'Isian Keg Perb &amp; Peng'!$A$5,IF('Koreksi (p)'!CB21='Isian Keg Perb &amp; Peng'!BO$6,'Isian Keg Perb &amp; Peng'!$A$6,IF('Koreksi (p)'!CB21='Isian Keg Perb &amp; Peng'!BO$7,'Isian Keg Perb &amp; Peng'!$A$7,IF('Koreksi (p)'!CB21='Isian Keg Perb &amp; Peng'!BO$8,'Isian Keg Perb &amp; Peng'!$A$8,IF('Koreksi (p)'!CB21='Isian Keg Perb &amp; Peng'!BO$9,'Isian Keg Perb &amp; Peng'!$A$9,IF('Koreksi (p)'!CB21='Isian Keg Perb &amp; Peng'!BO$10,'Isian Keg Perb &amp; Peng'!$A$10,IF('Koreksi (p)'!CB21='Isian Keg Perb &amp; Peng'!BO$11,'Isian Keg Perb &amp; Peng'!$A$11,IF('Koreksi (p)'!CB21='Isian Keg Perb &amp; Peng'!BO$12,'Isian Keg Perb &amp; Peng'!$A$12,IF('Koreksi (p)'!CB21='Isian Keg Perb &amp; Peng'!BO$13,'Isian Keg Perb &amp; Peng'!$A$13," "))))))))))</f>
        <v xml:space="preserve"> </v>
      </c>
      <c r="AF20" s="150" t="str">
        <f>IF('Koreksi (p)'!CC21='Isian Keg Perb &amp; Peng'!BP$4,'Isian Keg Perb &amp; Peng'!$A$4,IF('Koreksi (p)'!CC21='Isian Keg Perb &amp; Peng'!BP$5,'Isian Keg Perb &amp; Peng'!$A$5,IF('Koreksi (p)'!CC21='Isian Keg Perb &amp; Peng'!BP$6,'Isian Keg Perb &amp; Peng'!$A$6,IF('Koreksi (p)'!CC21='Isian Keg Perb &amp; Peng'!BP$7,'Isian Keg Perb &amp; Peng'!$A$7,IF('Koreksi (p)'!CC21='Isian Keg Perb &amp; Peng'!BP$8,'Isian Keg Perb &amp; Peng'!$A$8,IF('Koreksi (p)'!CC21='Isian Keg Perb &amp; Peng'!BP$9,'Isian Keg Perb &amp; Peng'!$A$9,IF('Koreksi (p)'!CC21='Isian Keg Perb &amp; Peng'!BP$10,'Isian Keg Perb &amp; Peng'!$A$10,IF('Koreksi (p)'!CC21='Isian Keg Perb &amp; Peng'!BP$11,'Isian Keg Perb &amp; Peng'!$A$11,IF('Koreksi (p)'!CC21='Isian Keg Perb &amp; Peng'!BP$12,'Isian Keg Perb &amp; Peng'!$A$12,IF('Koreksi (p)'!CC21='Isian Keg Perb &amp; Peng'!BP$13,'Isian Keg Perb &amp; Peng'!$A$13," "))))))))))</f>
        <v xml:space="preserve"> </v>
      </c>
      <c r="AG20" s="150" t="str">
        <f>IF('Koreksi (p)'!CD21='Isian Keg Perb &amp; Peng'!BQ$4,'Isian Keg Perb &amp; Peng'!$A$4,IF('Koreksi (p)'!CD21='Isian Keg Perb &amp; Peng'!BQ$5,'Isian Keg Perb &amp; Peng'!$A$5,IF('Koreksi (p)'!CD21='Isian Keg Perb &amp; Peng'!BQ$6,'Isian Keg Perb &amp; Peng'!$A$6,IF('Koreksi (p)'!CD21='Isian Keg Perb &amp; Peng'!BQ$7,'Isian Keg Perb &amp; Peng'!$A$7,IF('Koreksi (p)'!CD21='Isian Keg Perb &amp; Peng'!BQ$8,'Isian Keg Perb &amp; Peng'!$A$8,IF('Koreksi (p)'!CD21='Isian Keg Perb &amp; Peng'!BQ$9,'Isian Keg Perb &amp; Peng'!$A$9,IF('Koreksi (p)'!CD21='Isian Keg Perb &amp; Peng'!BQ$10,'Isian Keg Perb &amp; Peng'!$A$10,IF('Koreksi (p)'!CD21='Isian Keg Perb &amp; Peng'!BQ$11,'Isian Keg Perb &amp; Peng'!$A$11,IF('Koreksi (p)'!CD21='Isian Keg Perb &amp; Peng'!BQ$12,'Isian Keg Perb &amp; Peng'!$A$12,IF('Koreksi (p)'!CD21='Isian Keg Perb &amp; Peng'!BQ$13,'Isian Keg Perb &amp; Peng'!$A$13," "))))))))))</f>
        <v xml:space="preserve"> </v>
      </c>
      <c r="AH20" s="150" t="str">
        <f>IF('Koreksi (p)'!CE21='Isian Keg Perb &amp; Peng'!BR$4,'Isian Keg Perb &amp; Peng'!$A$4,IF('Koreksi (p)'!CE21='Isian Keg Perb &amp; Peng'!BR$5,'Isian Keg Perb &amp; Peng'!$A$5,IF('Koreksi (p)'!CE21='Isian Keg Perb &amp; Peng'!BR$6,'Isian Keg Perb &amp; Peng'!$A$6,IF('Koreksi (p)'!CE21='Isian Keg Perb &amp; Peng'!BR$7,'Isian Keg Perb &amp; Peng'!$A$7,IF('Koreksi (p)'!CE21='Isian Keg Perb &amp; Peng'!BR$8,'Isian Keg Perb &amp; Peng'!$A$8,IF('Koreksi (p)'!CE21='Isian Keg Perb &amp; Peng'!BR$9,'Isian Keg Perb &amp; Peng'!$A$9,IF('Koreksi (p)'!CE21='Isian Keg Perb &amp; Peng'!BR$10,'Isian Keg Perb &amp; Peng'!$A$10,IF('Koreksi (p)'!CE21='Isian Keg Perb &amp; Peng'!BR$11,'Isian Keg Perb &amp; Peng'!$A$11,IF('Koreksi (p)'!CE21='Isian Keg Perb &amp; Peng'!BR$12,'Isian Keg Perb &amp; Peng'!$A$12,IF('Koreksi (p)'!CE21='Isian Keg Perb &amp; Peng'!BR$13,'Isian Keg Perb &amp; Peng'!$A$13," "))))))))))</f>
        <v xml:space="preserve"> </v>
      </c>
      <c r="AI20" s="150" t="str">
        <f>IF('Koreksi (p)'!CF21='Isian Keg Perb &amp; Peng'!BS$4,'Isian Keg Perb &amp; Peng'!$A$4,IF('Koreksi (p)'!CF21='Isian Keg Perb &amp; Peng'!BS$5,'Isian Keg Perb &amp; Peng'!$A$5,IF('Koreksi (p)'!CF21='Isian Keg Perb &amp; Peng'!BS$6,'Isian Keg Perb &amp; Peng'!$A$6,IF('Koreksi (p)'!CF21='Isian Keg Perb &amp; Peng'!BS$7,'Isian Keg Perb &amp; Peng'!$A$7,IF('Koreksi (p)'!CF21='Isian Keg Perb &amp; Peng'!BS$8,'Isian Keg Perb &amp; Peng'!$A$8,IF('Koreksi (p)'!CF21='Isian Keg Perb &amp; Peng'!BS$9,'Isian Keg Perb &amp; Peng'!$A$9,IF('Koreksi (p)'!CF21='Isian Keg Perb &amp; Peng'!BS$10,'Isian Keg Perb &amp; Peng'!$A$10,IF('Koreksi (p)'!CF21='Isian Keg Perb &amp; Peng'!BS$11,'Isian Keg Perb &amp; Peng'!$A$11,IF('Koreksi (p)'!CF21='Isian Keg Perb &amp; Peng'!BS$12,'Isian Keg Perb &amp; Peng'!$A$12,IF('Koreksi (p)'!CF21='Isian Keg Perb &amp; Peng'!BS$13,'Isian Keg Perb &amp; Peng'!$A$13," "))))))))))</f>
        <v xml:space="preserve"> </v>
      </c>
      <c r="AJ20" s="150" t="str">
        <f>IF('Koreksi (p)'!CG21='Isian Keg Perb &amp; Peng'!BT$4,'Isian Keg Perb &amp; Peng'!$A$4,IF('Koreksi (p)'!CG21='Isian Keg Perb &amp; Peng'!BT$5,'Isian Keg Perb &amp; Peng'!$A$5,IF('Koreksi (p)'!CG21='Isian Keg Perb &amp; Peng'!BT$6,'Isian Keg Perb &amp; Peng'!$A$6,IF('Koreksi (p)'!CG21='Isian Keg Perb &amp; Peng'!BT$7,'Isian Keg Perb &amp; Peng'!$A$7,IF('Koreksi (p)'!CG21='Isian Keg Perb &amp; Peng'!BT$8,'Isian Keg Perb &amp; Peng'!$A$8,IF('Koreksi (p)'!CG21='Isian Keg Perb &amp; Peng'!BT$9,'Isian Keg Perb &amp; Peng'!$A$9,IF('Koreksi (p)'!CG21='Isian Keg Perb &amp; Peng'!BT$10,'Isian Keg Perb &amp; Peng'!$A$10,IF('Koreksi (p)'!CG21='Isian Keg Perb &amp; Peng'!BT$11,'Isian Keg Perb &amp; Peng'!$A$11,IF('Koreksi (p)'!CG21='Isian Keg Perb &amp; Peng'!BT$12,'Isian Keg Perb &amp; Peng'!$A$12,IF('Koreksi (p)'!CG21='Isian Keg Perb &amp; Peng'!BT$13,'Isian Keg Perb &amp; Peng'!$A$13," "))))))))))</f>
        <v xml:space="preserve"> </v>
      </c>
      <c r="AK20" s="150" t="str">
        <f>IF('Koreksi (p)'!CH21='Isian Keg Perb &amp; Peng'!BU$4,'Isian Keg Perb &amp; Peng'!$A$4,IF('Koreksi (p)'!CH21='Isian Keg Perb &amp; Peng'!BU$5,'Isian Keg Perb &amp; Peng'!$A$5,IF('Koreksi (p)'!CH21='Isian Keg Perb &amp; Peng'!BU$6,'Isian Keg Perb &amp; Peng'!$A$6,IF('Koreksi (p)'!CH21='Isian Keg Perb &amp; Peng'!BU$7,'Isian Keg Perb &amp; Peng'!$A$7,IF('Koreksi (p)'!CH21='Isian Keg Perb &amp; Peng'!BU$8,'Isian Keg Perb &amp; Peng'!$A$8,IF('Koreksi (p)'!CH21='Isian Keg Perb &amp; Peng'!BU$9,'Isian Keg Perb &amp; Peng'!$A$9,IF('Koreksi (p)'!CH21='Isian Keg Perb &amp; Peng'!BU$10,'Isian Keg Perb &amp; Peng'!$A$10,IF('Koreksi (p)'!CH21='Isian Keg Perb &amp; Peng'!BU$11,'Isian Keg Perb &amp; Peng'!$A$11,IF('Koreksi (p)'!CH21='Isian Keg Perb &amp; Peng'!BU$12,'Isian Keg Perb &amp; Peng'!$A$12,IF('Koreksi (p)'!CH21='Isian Keg Perb &amp; Peng'!BU$13,'Isian Keg Perb &amp; Peng'!$A$13," "))))))))))</f>
        <v xml:space="preserve"> </v>
      </c>
      <c r="AL20" s="150" t="str">
        <f>IF('Koreksi (p)'!CI21='Isian Keg Perb &amp; Peng'!BV$4,'Isian Keg Perb &amp; Peng'!$A$4,IF('Koreksi (p)'!CI21='Isian Keg Perb &amp; Peng'!BV$5,'Isian Keg Perb &amp; Peng'!$A$5,IF('Koreksi (p)'!CI21='Isian Keg Perb &amp; Peng'!BV$6,'Isian Keg Perb &amp; Peng'!$A$6,IF('Koreksi (p)'!CI21='Isian Keg Perb &amp; Peng'!BV$7,'Isian Keg Perb &amp; Peng'!$A$7,IF('Koreksi (p)'!CI21='Isian Keg Perb &amp; Peng'!BV$8,'Isian Keg Perb &amp; Peng'!$A$8,IF('Koreksi (p)'!CI21='Isian Keg Perb &amp; Peng'!BV$9,'Isian Keg Perb &amp; Peng'!$A$9,IF('Koreksi (p)'!CI21='Isian Keg Perb &amp; Peng'!BV$10,'Isian Keg Perb &amp; Peng'!$A$10,IF('Koreksi (p)'!CI21='Isian Keg Perb &amp; Peng'!BV$11,'Isian Keg Perb &amp; Peng'!$A$11,IF('Koreksi (p)'!CI21='Isian Keg Perb &amp; Peng'!BV$12,'Isian Keg Perb &amp; Peng'!$A$12,IF('Koreksi (p)'!CI21='Isian Keg Perb &amp; Peng'!BV$13,'Isian Keg Perb &amp; Peng'!$A$13," "))))))))))</f>
        <v xml:space="preserve"> </v>
      </c>
      <c r="AM20" s="150" t="str">
        <f>IF('Koreksi (p)'!CJ21='Isian Keg Perb &amp; Peng'!BW$4,'Isian Keg Perb &amp; Peng'!$A$4,IF('Koreksi (p)'!CJ21='Isian Keg Perb &amp; Peng'!BW$5,'Isian Keg Perb &amp; Peng'!$A$5,IF('Koreksi (p)'!CJ21='Isian Keg Perb &amp; Peng'!BW$6,'Isian Keg Perb &amp; Peng'!$A$6,IF('Koreksi (p)'!CJ21='Isian Keg Perb &amp; Peng'!BW$7,'Isian Keg Perb &amp; Peng'!$A$7,IF('Koreksi (p)'!CJ21='Isian Keg Perb &amp; Peng'!BW$8,'Isian Keg Perb &amp; Peng'!$A$8,IF('Koreksi (p)'!CJ21='Isian Keg Perb &amp; Peng'!BW$9,'Isian Keg Perb &amp; Peng'!$A$9,IF('Koreksi (p)'!CJ21='Isian Keg Perb &amp; Peng'!BW$10,'Isian Keg Perb &amp; Peng'!$A$10,IF('Koreksi (p)'!CJ21='Isian Keg Perb &amp; Peng'!BW$11,'Isian Keg Perb &amp; Peng'!$A$11,IF('Koreksi (p)'!CJ21='Isian Keg Perb &amp; Peng'!BW$12,'Isian Keg Perb &amp; Peng'!$A$12,IF('Koreksi (p)'!CJ21='Isian Keg Perb &amp; Peng'!BW$13,'Isian Keg Perb &amp; Peng'!$A$13," "))))))))))</f>
        <v xml:space="preserve"> </v>
      </c>
      <c r="AN20" s="150" t="str">
        <f>IF('Koreksi (p)'!CK21='Isian Keg Perb &amp; Peng'!BX$4,'Isian Keg Perb &amp; Peng'!$A$4,IF('Koreksi (p)'!CK21='Isian Keg Perb &amp; Peng'!BX$5,'Isian Keg Perb &amp; Peng'!$A$5,IF('Koreksi (p)'!CK21='Isian Keg Perb &amp; Peng'!BX$6,'Isian Keg Perb &amp; Peng'!$A$6,IF('Koreksi (p)'!CK21='Isian Keg Perb &amp; Peng'!BX$7,'Isian Keg Perb &amp; Peng'!$A$7,IF('Koreksi (p)'!CK21='Isian Keg Perb &amp; Peng'!BX$8,'Isian Keg Perb &amp; Peng'!$A$8,IF('Koreksi (p)'!CK21='Isian Keg Perb &amp; Peng'!BX$9,'Isian Keg Perb &amp; Peng'!$A$9,IF('Koreksi (p)'!CK21='Isian Keg Perb &amp; Peng'!BX$10,'Isian Keg Perb &amp; Peng'!$A$10,IF('Koreksi (p)'!CK21='Isian Keg Perb &amp; Peng'!BX$11,'Isian Keg Perb &amp; Peng'!$A$11,IF('Koreksi (p)'!CK21='Isian Keg Perb &amp; Peng'!BX$12,'Isian Keg Perb &amp; Peng'!$A$12,IF('Koreksi (p)'!CK21='Isian Keg Perb &amp; Peng'!BX$13,'Isian Keg Perb &amp; Peng'!$A$13," "))))))))))</f>
        <v xml:space="preserve"> </v>
      </c>
      <c r="AO20" s="150" t="str">
        <f>IF('Koreksi (p)'!CL21='Isian Keg Perb &amp; Peng'!BY$4,'Isian Keg Perb &amp; Peng'!$A$4,IF('Koreksi (p)'!CL21='Isian Keg Perb &amp; Peng'!BY$5,'Isian Keg Perb &amp; Peng'!$A$5,IF('Koreksi (p)'!CL21='Isian Keg Perb &amp; Peng'!BY$6,'Isian Keg Perb &amp; Peng'!$A$6,IF('Koreksi (p)'!CL21='Isian Keg Perb &amp; Peng'!BY$7,'Isian Keg Perb &amp; Peng'!$A$7,IF('Koreksi (p)'!CL21='Isian Keg Perb &amp; Peng'!BY$8,'Isian Keg Perb &amp; Peng'!$A$8,IF('Koreksi (p)'!CL21='Isian Keg Perb &amp; Peng'!BY$9,'Isian Keg Perb &amp; Peng'!$A$9,IF('Koreksi (p)'!CL21='Isian Keg Perb &amp; Peng'!BY$10,'Isian Keg Perb &amp; Peng'!$A$10,IF('Koreksi (p)'!CL21='Isian Keg Perb &amp; Peng'!BY$11,'Isian Keg Perb &amp; Peng'!$A$11,IF('Koreksi (p)'!CL21='Isian Keg Perb &amp; Peng'!BY$12,'Isian Keg Perb &amp; Peng'!$A$12,IF('Koreksi (p)'!CL21='Isian Keg Perb &amp; Peng'!BY$13,'Isian Keg Perb &amp; Peng'!$A$13," "))))))))))</f>
        <v xml:space="preserve"> </v>
      </c>
      <c r="AP20" s="150" t="str">
        <f>IF('Koreksi (p)'!CM21='Isian Keg Perb &amp; Peng'!BZ$4,'Isian Keg Perb &amp; Peng'!$A$4,IF('Koreksi (p)'!CM21='Isian Keg Perb &amp; Peng'!BZ$5,'Isian Keg Perb &amp; Peng'!$A$5,IF('Koreksi (p)'!CM21='Isian Keg Perb &amp; Peng'!BZ$6,'Isian Keg Perb &amp; Peng'!$A$6,IF('Koreksi (p)'!CM21='Isian Keg Perb &amp; Peng'!BZ$7,'Isian Keg Perb &amp; Peng'!$A$7,IF('Koreksi (p)'!CM21='Isian Keg Perb &amp; Peng'!BZ$8,'Isian Keg Perb &amp; Peng'!$A$8,IF('Koreksi (p)'!CM21='Isian Keg Perb &amp; Peng'!BZ$9,'Isian Keg Perb &amp; Peng'!$A$9,IF('Koreksi (p)'!CM21='Isian Keg Perb &amp; Peng'!BZ$10,'Isian Keg Perb &amp; Peng'!$A$10,IF('Koreksi (p)'!CM21='Isian Keg Perb &amp; Peng'!BZ$11,'Isian Keg Perb &amp; Peng'!$A$11,IF('Koreksi (p)'!CM21='Isian Keg Perb &amp; Peng'!BZ$12,'Isian Keg Perb &amp; Peng'!$A$12,IF('Koreksi (p)'!CM21='Isian Keg Perb &amp; Peng'!BZ$13,'Isian Keg Perb &amp; Peng'!$A$13," "))))))))))</f>
        <v xml:space="preserve"> </v>
      </c>
      <c r="AQ20" s="150" t="str">
        <f>IF('Koreksi (p)'!CN21='Isian Keg Perb &amp; Peng'!CA$4,'Isian Keg Perb &amp; Peng'!$A$4,IF('Koreksi (p)'!CN21='Isian Keg Perb &amp; Peng'!CA$5,'Isian Keg Perb &amp; Peng'!$A$5,IF('Koreksi (p)'!CN21='Isian Keg Perb &amp; Peng'!CA$6,'Isian Keg Perb &amp; Peng'!$A$6,IF('Koreksi (p)'!CN21='Isian Keg Perb &amp; Peng'!CA$7,'Isian Keg Perb &amp; Peng'!$A$7,IF('Koreksi (p)'!CN21='Isian Keg Perb &amp; Peng'!CA$8,'Isian Keg Perb &amp; Peng'!$A$8,IF('Koreksi (p)'!CN21='Isian Keg Perb &amp; Peng'!CA$9,'Isian Keg Perb &amp; Peng'!$A$9,IF('Koreksi (p)'!CN21='Isian Keg Perb &amp; Peng'!CA$10,'Isian Keg Perb &amp; Peng'!$A$10,IF('Koreksi (p)'!CN21='Isian Keg Perb &amp; Peng'!CA$11,'Isian Keg Perb &amp; Peng'!$A$11,IF('Koreksi (p)'!CN21='Isian Keg Perb &amp; Peng'!CA$12,'Isian Keg Perb &amp; Peng'!$A$12,IF('Koreksi (p)'!CN21='Isian Keg Perb &amp; Peng'!CA$13,'Isian Keg Perb &amp; Peng'!$A$13," "))))))))))</f>
        <v xml:space="preserve"> </v>
      </c>
      <c r="AR20" s="150" t="str">
        <f>IF('Koreksi (p)'!CO21='Isian Keg Perb &amp; Peng'!CB$4,'Isian Keg Perb &amp; Peng'!$A$4,IF('Koreksi (p)'!CO21='Isian Keg Perb &amp; Peng'!CB$5,'Isian Keg Perb &amp; Peng'!$A$5,IF('Koreksi (p)'!CO21='Isian Keg Perb &amp; Peng'!CB$6,'Isian Keg Perb &amp; Peng'!$A$6,IF('Koreksi (p)'!CO21='Isian Keg Perb &amp; Peng'!CB$7,'Isian Keg Perb &amp; Peng'!$A$7,IF('Koreksi (p)'!CO21='Isian Keg Perb &amp; Peng'!CB$8,'Isian Keg Perb &amp; Peng'!$A$8,IF('Koreksi (p)'!CO21='Isian Keg Perb &amp; Peng'!CB$9,'Isian Keg Perb &amp; Peng'!$A$9,IF('Koreksi (p)'!CO21='Isian Keg Perb &amp; Peng'!CB$10,'Isian Keg Perb &amp; Peng'!$A$10,IF('Koreksi (p)'!CO21='Isian Keg Perb &amp; Peng'!CB$11,'Isian Keg Perb &amp; Peng'!$A$11,IF('Koreksi (p)'!CO21='Isian Keg Perb &amp; Peng'!CB$12,'Isian Keg Perb &amp; Peng'!$A$12,IF('Koreksi (p)'!CO21='Isian Keg Perb &amp; Peng'!CB$13,'Isian Keg Perb &amp; Peng'!$A$13," "))))))))))</f>
        <v xml:space="preserve"> </v>
      </c>
      <c r="AS20" s="150" t="str">
        <f>IF('Koreksi (p)'!CP21='Isian Keg Perb &amp; Peng'!CC$4,'Isian Keg Perb &amp; Peng'!$A$4,IF('Koreksi (p)'!CP21='Isian Keg Perb &amp; Peng'!CC$5,'Isian Keg Perb &amp; Peng'!$A$5,IF('Koreksi (p)'!CP21='Isian Keg Perb &amp; Peng'!CC$6,'Isian Keg Perb &amp; Peng'!$A$6,IF('Koreksi (p)'!CP21='Isian Keg Perb &amp; Peng'!CC$7,'Isian Keg Perb &amp; Peng'!$A$7,IF('Koreksi (p)'!CP21='Isian Keg Perb &amp; Peng'!CC$8,'Isian Keg Perb &amp; Peng'!$A$8,IF('Koreksi (p)'!CP21='Isian Keg Perb &amp; Peng'!CC$9,'Isian Keg Perb &amp; Peng'!$A$9,IF('Koreksi (p)'!CP21='Isian Keg Perb &amp; Peng'!CC$10,'Isian Keg Perb &amp; Peng'!$A$10,IF('Koreksi (p)'!CP21='Isian Keg Perb &amp; Peng'!CC$11,'Isian Keg Perb &amp; Peng'!$A$11,IF('Koreksi (p)'!CP21='Isian Keg Perb &amp; Peng'!CC$12,'Isian Keg Perb &amp; Peng'!$A$12,IF('Koreksi (p)'!CP21='Isian Keg Perb &amp; Peng'!CC$13,'Isian Keg Perb &amp; Peng'!$A$13," "))))))))))</f>
        <v xml:space="preserve"> </v>
      </c>
      <c r="AT20" s="150" t="str">
        <f t="shared" si="0"/>
        <v xml:space="preserve">    Satuan Besaran   empat                               </v>
      </c>
      <c r="AU20" s="150" t="e">
        <f t="shared" si="1"/>
        <v>#VALUE!</v>
      </c>
      <c r="AV20" s="150" t="str">
        <f t="shared" si="2"/>
        <v/>
      </c>
      <c r="AW20" s="150">
        <f t="shared" si="3"/>
        <v>5</v>
      </c>
      <c r="AX20" s="150" t="str">
        <f t="shared" si="4"/>
        <v xml:space="preserve">Satuan Besaran, </v>
      </c>
      <c r="AY20" s="150" t="e">
        <f t="shared" si="5"/>
        <v>#VALUE!</v>
      </c>
      <c r="AZ20" s="150" t="str">
        <f t="shared" si="6"/>
        <v/>
      </c>
      <c r="BA20" s="150">
        <f t="shared" si="7"/>
        <v>22</v>
      </c>
      <c r="BB20" s="150" t="str">
        <f t="shared" si="8"/>
        <v xml:space="preserve">empat, </v>
      </c>
      <c r="BC20" s="150" t="e">
        <f t="shared" si="9"/>
        <v>#VALUE!</v>
      </c>
      <c r="BD20" s="150" t="str">
        <f t="shared" si="10"/>
        <v/>
      </c>
      <c r="BE20" s="150" t="e">
        <f t="shared" si="11"/>
        <v>#VALUE!</v>
      </c>
      <c r="BF20" s="150" t="str">
        <f t="shared" si="12"/>
        <v/>
      </c>
      <c r="BG20" s="150" t="e">
        <f t="shared" si="13"/>
        <v>#VALUE!</v>
      </c>
      <c r="BH20" s="150" t="str">
        <f t="shared" si="14"/>
        <v/>
      </c>
      <c r="BI20" s="150" t="e">
        <f t="shared" si="15"/>
        <v>#VALUE!</v>
      </c>
      <c r="BJ20" s="150" t="str">
        <f t="shared" si="16"/>
        <v/>
      </c>
      <c r="BK20" s="150" t="e">
        <f t="shared" si="17"/>
        <v>#VALUE!</v>
      </c>
      <c r="BL20" s="150" t="str">
        <f t="shared" si="18"/>
        <v/>
      </c>
      <c r="BM20" s="150" t="e">
        <f t="shared" si="19"/>
        <v>#VALUE!</v>
      </c>
      <c r="BN20" s="150" t="str">
        <f t="shared" si="20"/>
        <v/>
      </c>
      <c r="BO20" s="26" t="str">
        <f t="shared" si="21"/>
        <v xml:space="preserve">Satuan Besaran, empat, </v>
      </c>
      <c r="BP20" s="27" t="str">
        <f>IF(E20="X",'Isian Keg Perb &amp; Peng'!$CE$4,"")</f>
        <v/>
      </c>
      <c r="BQ20" s="27" t="str">
        <f>IF(E20="X",'Isian Keg Perb &amp; Peng'!$CF$4,"")</f>
        <v/>
      </c>
    </row>
    <row r="21" spans="2:69" s="30" customFormat="1" ht="59.25" hidden="1" customHeight="1">
      <c r="B21" s="27">
        <f>'Analisis (p)'!A23</f>
        <v>10</v>
      </c>
      <c r="C21" s="25" t="str">
        <f>'Analisis (p)'!B23</f>
        <v>FITRIANINGRUM</v>
      </c>
      <c r="D21" s="32"/>
      <c r="E21" s="27" t="str">
        <f>'Analisis (p)'!CJ23</f>
        <v>X</v>
      </c>
      <c r="F21" s="150" t="str">
        <f>IF('Koreksi (p)'!BC22='Isian Keg Perb &amp; Peng'!AP$4,'Isian Keg Perb &amp; Peng'!$A$4,IF('Koreksi (p)'!BC22='Isian Keg Perb &amp; Peng'!AP$5,'Isian Keg Perb &amp; Peng'!$A$5,IF('Koreksi (p)'!BC22='Isian Keg Perb &amp; Peng'!AP$6,'Isian Keg Perb &amp; Peng'!$A$6,IF('Koreksi (p)'!BC22='Isian Keg Perb &amp; Peng'!AP$7,'Isian Keg Perb &amp; Peng'!$A$7,IF('Koreksi (p)'!BC22='Isian Keg Perb &amp; Peng'!AP$8,'Isian Keg Perb &amp; Peng'!$A$8,IF('Koreksi (p)'!BC22='Isian Keg Perb &amp; Peng'!AP$9,'Isian Keg Perb &amp; Peng'!$A$9,IF('Koreksi (p)'!BC22='Isian Keg Perb &amp; Peng'!AP$10,'Isian Keg Perb &amp; Peng'!$A$10,IF('Koreksi (p)'!BC22='Isian Keg Perb &amp; Peng'!AP$11,'Isian Keg Perb &amp; Peng'!$A$11,IF('Koreksi (p)'!BC22='Isian Keg Perb &amp; Peng'!AP$12,'Isian Keg Perb &amp; Peng'!$A$12,IF('Koreksi (p)'!BC22='Isian Keg Perb &amp; Peng'!AP$13,'Isian Keg Perb &amp; Peng'!$A$13," "))))))))))</f>
        <v xml:space="preserve"> </v>
      </c>
      <c r="G21" s="150" t="str">
        <f>IF('Koreksi (p)'!BD22='Isian Keg Perb &amp; Peng'!AQ$4,'Isian Keg Perb &amp; Peng'!$A$4,IF('Koreksi (p)'!BD22='Isian Keg Perb &amp; Peng'!AQ$5,'Isian Keg Perb &amp; Peng'!$A$5,IF('Koreksi (p)'!BD22='Isian Keg Perb &amp; Peng'!AQ$6,'Isian Keg Perb &amp; Peng'!$A$6,IF('Koreksi (p)'!BD22='Isian Keg Perb &amp; Peng'!AQ$7,'Isian Keg Perb &amp; Peng'!$A$7,IF('Koreksi (p)'!BD22='Isian Keg Perb &amp; Peng'!AQ$8,'Isian Keg Perb &amp; Peng'!$A$8,IF('Koreksi (p)'!BD22='Isian Keg Perb &amp; Peng'!AQ$9,'Isian Keg Perb &amp; Peng'!$A$9,IF('Koreksi (p)'!BD22='Isian Keg Perb &amp; Peng'!AQ$10,'Isian Keg Perb &amp; Peng'!$A$10,IF('Koreksi (p)'!BD22='Isian Keg Perb &amp; Peng'!AQ$11,'Isian Keg Perb &amp; Peng'!$A$11,IF('Koreksi (p)'!BD22='Isian Keg Perb &amp; Peng'!AQ$12,'Isian Keg Perb &amp; Peng'!$A$12,IF('Koreksi (p)'!BD22='Isian Keg Perb &amp; Peng'!AQ$13,'Isian Keg Perb &amp; Peng'!$A$13," "))))))))))</f>
        <v xml:space="preserve"> </v>
      </c>
      <c r="H21" s="150" t="str">
        <f>IF('Koreksi (p)'!BE22='Isian Keg Perb &amp; Peng'!AR$4,'Isian Keg Perb &amp; Peng'!$A$4,IF('Koreksi (p)'!BE22='Isian Keg Perb &amp; Peng'!AR$5,'Isian Keg Perb &amp; Peng'!$A$5,IF('Koreksi (p)'!BE22='Isian Keg Perb &amp; Peng'!AR$6,'Isian Keg Perb &amp; Peng'!$A$6,IF('Koreksi (p)'!BE22='Isian Keg Perb &amp; Peng'!AR$7,'Isian Keg Perb &amp; Peng'!$A$7,IF('Koreksi (p)'!BE22='Isian Keg Perb &amp; Peng'!AR$8,'Isian Keg Perb &amp; Peng'!$A$8,IF('Koreksi (p)'!BE22='Isian Keg Perb &amp; Peng'!AR$9,'Isian Keg Perb &amp; Peng'!$A$9,IF('Koreksi (p)'!BE22='Isian Keg Perb &amp; Peng'!AR$10,'Isian Keg Perb &amp; Peng'!$A$10,IF('Koreksi (p)'!BE22='Isian Keg Perb &amp; Peng'!AR$11,'Isian Keg Perb &amp; Peng'!$A$11,IF('Koreksi (p)'!BE22='Isian Keg Perb &amp; Peng'!AR$12,'Isian Keg Perb &amp; Peng'!$A$12,IF('Koreksi (p)'!BE22='Isian Keg Perb &amp; Peng'!AR$13,'Isian Keg Perb &amp; Peng'!$A$13," "))))))))))</f>
        <v>Besaran Pokok/Turunan</v>
      </c>
      <c r="I21" s="150" t="str">
        <f>IF('Koreksi (p)'!BF22='Isian Keg Perb &amp; Peng'!AS$4,'Isian Keg Perb &amp; Peng'!$A$4,IF('Koreksi (p)'!BF22='Isian Keg Perb &amp; Peng'!AS$5,'Isian Keg Perb &amp; Peng'!$A$5,IF('Koreksi (p)'!BF22='Isian Keg Perb &amp; Peng'!AS$6,'Isian Keg Perb &amp; Peng'!$A$6,IF('Koreksi (p)'!BF22='Isian Keg Perb &amp; Peng'!AS$7,'Isian Keg Perb &amp; Peng'!$A$7,IF('Koreksi (p)'!BF22='Isian Keg Perb &amp; Peng'!AS$8,'Isian Keg Perb &amp; Peng'!$A$8,IF('Koreksi (p)'!BF22='Isian Keg Perb &amp; Peng'!AS$9,'Isian Keg Perb &amp; Peng'!$A$9,IF('Koreksi (p)'!BF22='Isian Keg Perb &amp; Peng'!AS$10,'Isian Keg Perb &amp; Peng'!$A$10,IF('Koreksi (p)'!BF22='Isian Keg Perb &amp; Peng'!AS$11,'Isian Keg Perb &amp; Peng'!$A$11,IF('Koreksi (p)'!BF22='Isian Keg Perb &amp; Peng'!AS$12,'Isian Keg Perb &amp; Peng'!$A$12,IF('Koreksi (p)'!BF22='Isian Keg Perb &amp; Peng'!AS$13,'Isian Keg Perb &amp; Peng'!$A$13," "))))))))))</f>
        <v xml:space="preserve"> </v>
      </c>
      <c r="J21" s="150" t="str">
        <f>IF('Koreksi (p)'!BG22='Isian Keg Perb &amp; Peng'!AT$4,'Isian Keg Perb &amp; Peng'!$A$4,IF('Koreksi (p)'!BG22='Isian Keg Perb &amp; Peng'!AT$5,'Isian Keg Perb &amp; Peng'!$A$5,IF('Koreksi (p)'!BG22='Isian Keg Perb &amp; Peng'!AT$6,'Isian Keg Perb &amp; Peng'!$A$6,IF('Koreksi (p)'!BG22='Isian Keg Perb &amp; Peng'!AT$7,'Isian Keg Perb &amp; Peng'!$A$7,IF('Koreksi (p)'!BG22='Isian Keg Perb &amp; Peng'!AT$8,'Isian Keg Perb &amp; Peng'!$A$8,IF('Koreksi (p)'!BG22='Isian Keg Perb &amp; Peng'!AT$9,'Isian Keg Perb &amp; Peng'!$A$9,IF('Koreksi (p)'!BG22='Isian Keg Perb &amp; Peng'!AT$10,'Isian Keg Perb &amp; Peng'!$A$10,IF('Koreksi (p)'!BG22='Isian Keg Perb &amp; Peng'!AT$11,'Isian Keg Perb &amp; Peng'!$A$11,IF('Koreksi (p)'!BG22='Isian Keg Perb &amp; Peng'!AT$12,'Isian Keg Perb &amp; Peng'!$A$12,IF('Koreksi (p)'!BG22='Isian Keg Perb &amp; Peng'!AT$13,'Isian Keg Perb &amp; Peng'!$A$13," "))))))))))</f>
        <v>Satuan Besaran</v>
      </c>
      <c r="K21" s="150" t="str">
        <f>IF('Koreksi (p)'!BH22='Isian Keg Perb &amp; Peng'!AU$4,'Isian Keg Perb &amp; Peng'!$A$4,IF('Koreksi (p)'!BH22='Isian Keg Perb &amp; Peng'!AU$5,'Isian Keg Perb &amp; Peng'!$A$5,IF('Koreksi (p)'!BH22='Isian Keg Perb &amp; Peng'!AU$6,'Isian Keg Perb &amp; Peng'!$A$6,IF('Koreksi (p)'!BH22='Isian Keg Perb &amp; Peng'!AU$7,'Isian Keg Perb &amp; Peng'!$A$7,IF('Koreksi (p)'!BH22='Isian Keg Perb &amp; Peng'!AU$8,'Isian Keg Perb &amp; Peng'!$A$8,IF('Koreksi (p)'!BH22='Isian Keg Perb &amp; Peng'!AU$9,'Isian Keg Perb &amp; Peng'!$A$9,IF('Koreksi (p)'!BH22='Isian Keg Perb &amp; Peng'!AU$10,'Isian Keg Perb &amp; Peng'!$A$10,IF('Koreksi (p)'!BH22='Isian Keg Perb &amp; Peng'!AU$11,'Isian Keg Perb &amp; Peng'!$A$11,IF('Koreksi (p)'!BH22='Isian Keg Perb &amp; Peng'!AU$12,'Isian Keg Perb &amp; Peng'!$A$12,IF('Koreksi (p)'!BH22='Isian Keg Perb &amp; Peng'!AU$13,'Isian Keg Perb &amp; Peng'!$A$13," "))))))))))</f>
        <v>Satuan Besaran</v>
      </c>
      <c r="L21" s="150" t="str">
        <f>IF('Koreksi (p)'!BI22='Isian Keg Perb &amp; Peng'!AV$4,'Isian Keg Perb &amp; Peng'!$A$4,IF('Koreksi (p)'!BI22='Isian Keg Perb &amp; Peng'!AV$5,'Isian Keg Perb &amp; Peng'!$A$5,IF('Koreksi (p)'!BI22='Isian Keg Perb &amp; Peng'!AV$6,'Isian Keg Perb &amp; Peng'!$A$6,IF('Koreksi (p)'!BI22='Isian Keg Perb &amp; Peng'!AV$7,'Isian Keg Perb &amp; Peng'!$A$7,IF('Koreksi (p)'!BI22='Isian Keg Perb &amp; Peng'!AV$8,'Isian Keg Perb &amp; Peng'!$A$8,IF('Koreksi (p)'!BI22='Isian Keg Perb &amp; Peng'!AV$9,'Isian Keg Perb &amp; Peng'!$A$9,IF('Koreksi (p)'!BI22='Isian Keg Perb &amp; Peng'!AV$10,'Isian Keg Perb &amp; Peng'!$A$10,IF('Koreksi (p)'!BI22='Isian Keg Perb &amp; Peng'!AV$11,'Isian Keg Perb &amp; Peng'!$A$11,IF('Koreksi (p)'!BI22='Isian Keg Perb &amp; Peng'!AV$12,'Isian Keg Perb &amp; Peng'!$A$12,IF('Koreksi (p)'!BI22='Isian Keg Perb &amp; Peng'!AV$13,'Isian Keg Perb &amp; Peng'!$A$13," "))))))))))</f>
        <v>tiga</v>
      </c>
      <c r="M21" s="150" t="str">
        <f>IF('Koreksi (p)'!BJ22='Isian Keg Perb &amp; Peng'!AW$4,'Isian Keg Perb &amp; Peng'!$A$4,IF('Koreksi (p)'!BJ22='Isian Keg Perb &amp; Peng'!AW$5,'Isian Keg Perb &amp; Peng'!$A$5,IF('Koreksi (p)'!BJ22='Isian Keg Perb &amp; Peng'!AW$6,'Isian Keg Perb &amp; Peng'!$A$6,IF('Koreksi (p)'!BJ22='Isian Keg Perb &amp; Peng'!AW$7,'Isian Keg Perb &amp; Peng'!$A$7,IF('Koreksi (p)'!BJ22='Isian Keg Perb &amp; Peng'!AW$8,'Isian Keg Perb &amp; Peng'!$A$8,IF('Koreksi (p)'!BJ22='Isian Keg Perb &amp; Peng'!AW$9,'Isian Keg Perb &amp; Peng'!$A$9,IF('Koreksi (p)'!BJ22='Isian Keg Perb &amp; Peng'!AW$10,'Isian Keg Perb &amp; Peng'!$A$10,IF('Koreksi (p)'!BJ22='Isian Keg Perb &amp; Peng'!AW$11,'Isian Keg Perb &amp; Peng'!$A$11,IF('Koreksi (p)'!BJ22='Isian Keg Perb &amp; Peng'!AW$12,'Isian Keg Perb &amp; Peng'!$A$12,IF('Koreksi (p)'!BJ22='Isian Keg Perb &amp; Peng'!AW$13,'Isian Keg Perb &amp; Peng'!$A$13," "))))))))))</f>
        <v>tiga</v>
      </c>
      <c r="N21" s="150" t="str">
        <f>IF('Koreksi (p)'!BK22='Isian Keg Perb &amp; Peng'!AX$4,'Isian Keg Perb &amp; Peng'!$A$4,IF('Koreksi (p)'!BK22='Isian Keg Perb &amp; Peng'!AX$5,'Isian Keg Perb &amp; Peng'!$A$5,IF('Koreksi (p)'!BK22='Isian Keg Perb &amp; Peng'!AX$6,'Isian Keg Perb &amp; Peng'!$A$6,IF('Koreksi (p)'!BK22='Isian Keg Perb &amp; Peng'!AX$7,'Isian Keg Perb &amp; Peng'!$A$7,IF('Koreksi (p)'!BK22='Isian Keg Perb &amp; Peng'!AX$8,'Isian Keg Perb &amp; Peng'!$A$8,IF('Koreksi (p)'!BK22='Isian Keg Perb &amp; Peng'!AX$9,'Isian Keg Perb &amp; Peng'!$A$9,IF('Koreksi (p)'!BK22='Isian Keg Perb &amp; Peng'!AX$10,'Isian Keg Perb &amp; Peng'!$A$10,IF('Koreksi (p)'!BK22='Isian Keg Perb &amp; Peng'!AX$11,'Isian Keg Perb &amp; Peng'!$A$11,IF('Koreksi (p)'!BK22='Isian Keg Perb &amp; Peng'!AX$12,'Isian Keg Perb &amp; Peng'!$A$12,IF('Koreksi (p)'!BK22='Isian Keg Perb &amp; Peng'!AX$13,'Isian Keg Perb &amp; Peng'!$A$13," "))))))))))</f>
        <v xml:space="preserve"> </v>
      </c>
      <c r="O21" s="150" t="str">
        <f>IF('Koreksi (p)'!BL22='Isian Keg Perb &amp; Peng'!AY$4,'Isian Keg Perb &amp; Peng'!$A$4,IF('Koreksi (p)'!BL22='Isian Keg Perb &amp; Peng'!AY$5,'Isian Keg Perb &amp; Peng'!$A$5,IF('Koreksi (p)'!BL22='Isian Keg Perb &amp; Peng'!AY$6,'Isian Keg Perb &amp; Peng'!$A$6,IF('Koreksi (p)'!BL22='Isian Keg Perb &amp; Peng'!AY$7,'Isian Keg Perb &amp; Peng'!$A$7,IF('Koreksi (p)'!BL22='Isian Keg Perb &amp; Peng'!AY$8,'Isian Keg Perb &amp; Peng'!$A$8,IF('Koreksi (p)'!BL22='Isian Keg Perb &amp; Peng'!AY$9,'Isian Keg Perb &amp; Peng'!$A$9,IF('Koreksi (p)'!BL22='Isian Keg Perb &amp; Peng'!AY$10,'Isian Keg Perb &amp; Peng'!$A$10,IF('Koreksi (p)'!BL22='Isian Keg Perb &amp; Peng'!AY$11,'Isian Keg Perb &amp; Peng'!$A$11,IF('Koreksi (p)'!BL22='Isian Keg Perb &amp; Peng'!AY$12,'Isian Keg Perb &amp; Peng'!$A$12,IF('Koreksi (p)'!BL22='Isian Keg Perb &amp; Peng'!AY$13,'Isian Keg Perb &amp; Peng'!$A$13," "))))))))))</f>
        <v>lima</v>
      </c>
      <c r="P21" s="150" t="str">
        <f>IF('Koreksi (p)'!BM22='Isian Keg Perb &amp; Peng'!AZ$4,'Isian Keg Perb &amp; Peng'!$A$4,IF('Koreksi (p)'!BM22='Isian Keg Perb &amp; Peng'!AZ$5,'Isian Keg Perb &amp; Peng'!$A$5,IF('Koreksi (p)'!BM22='Isian Keg Perb &amp; Peng'!AZ$6,'Isian Keg Perb &amp; Peng'!$A$6,IF('Koreksi (p)'!BM22='Isian Keg Perb &amp; Peng'!AZ$7,'Isian Keg Perb &amp; Peng'!$A$7,IF('Koreksi (p)'!BM22='Isian Keg Perb &amp; Peng'!AZ$8,'Isian Keg Perb &amp; Peng'!$A$8,IF('Koreksi (p)'!BM22='Isian Keg Perb &amp; Peng'!AZ$9,'Isian Keg Perb &amp; Peng'!$A$9,IF('Koreksi (p)'!BM22='Isian Keg Perb &amp; Peng'!AZ$10,'Isian Keg Perb &amp; Peng'!$A$10,IF('Koreksi (p)'!BM22='Isian Keg Perb &amp; Peng'!AZ$11,'Isian Keg Perb &amp; Peng'!$A$11,IF('Koreksi (p)'!BM22='Isian Keg Perb &amp; Peng'!AZ$12,'Isian Keg Perb &amp; Peng'!$A$12,IF('Koreksi (p)'!BM22='Isian Keg Perb &amp; Peng'!AZ$13,'Isian Keg Perb &amp; Peng'!$A$13," "))))))))))</f>
        <v xml:space="preserve"> </v>
      </c>
      <c r="Q21" s="150" t="str">
        <f>IF('Koreksi (p)'!BN22='Isian Keg Perb &amp; Peng'!BA$4,'Isian Keg Perb &amp; Peng'!$A$4,IF('Koreksi (p)'!BN22='Isian Keg Perb &amp; Peng'!BA$5,'Isian Keg Perb &amp; Peng'!$A$5,IF('Koreksi (p)'!BN22='Isian Keg Perb &amp; Peng'!BA$6,'Isian Keg Perb &amp; Peng'!$A$6,IF('Koreksi (p)'!BN22='Isian Keg Perb &amp; Peng'!BA$7,'Isian Keg Perb &amp; Peng'!$A$7,IF('Koreksi (p)'!BN22='Isian Keg Perb &amp; Peng'!BA$8,'Isian Keg Perb &amp; Peng'!$A$8,IF('Koreksi (p)'!BN22='Isian Keg Perb &amp; Peng'!BA$9,'Isian Keg Perb &amp; Peng'!$A$9,IF('Koreksi (p)'!BN22='Isian Keg Perb &amp; Peng'!BA$10,'Isian Keg Perb &amp; Peng'!$A$10,IF('Koreksi (p)'!BN22='Isian Keg Perb &amp; Peng'!BA$11,'Isian Keg Perb &amp; Peng'!$A$11,IF('Koreksi (p)'!BN22='Isian Keg Perb &amp; Peng'!BA$12,'Isian Keg Perb &amp; Peng'!$A$12,IF('Koreksi (p)'!BN22='Isian Keg Perb &amp; Peng'!BA$13,'Isian Keg Perb &amp; Peng'!$A$13," "))))))))))</f>
        <v xml:space="preserve"> </v>
      </c>
      <c r="R21" s="150" t="str">
        <f>IF('Koreksi (p)'!BO22='Isian Keg Perb &amp; Peng'!BB$4,'Isian Keg Perb &amp; Peng'!$A$4,IF('Koreksi (p)'!BO22='Isian Keg Perb &amp; Peng'!BB$5,'Isian Keg Perb &amp; Peng'!$A$5,IF('Koreksi (p)'!BO22='Isian Keg Perb &amp; Peng'!BB$6,'Isian Keg Perb &amp; Peng'!$A$6,IF('Koreksi (p)'!BO22='Isian Keg Perb &amp; Peng'!BB$7,'Isian Keg Perb &amp; Peng'!$A$7,IF('Koreksi (p)'!BO22='Isian Keg Perb &amp; Peng'!BB$8,'Isian Keg Perb &amp; Peng'!$A$8,IF('Koreksi (p)'!BO22='Isian Keg Perb &amp; Peng'!BB$9,'Isian Keg Perb &amp; Peng'!$A$9,IF('Koreksi (p)'!BO22='Isian Keg Perb &amp; Peng'!BB$10,'Isian Keg Perb &amp; Peng'!$A$10,IF('Koreksi (p)'!BO22='Isian Keg Perb &amp; Peng'!BB$11,'Isian Keg Perb &amp; Peng'!$A$11,IF('Koreksi (p)'!BO22='Isian Keg Perb &amp; Peng'!BB$12,'Isian Keg Perb &amp; Peng'!$A$12,IF('Koreksi (p)'!BO22='Isian Keg Perb &amp; Peng'!BB$13,'Isian Keg Perb &amp; Peng'!$A$13," "))))))))))</f>
        <v xml:space="preserve"> </v>
      </c>
      <c r="S21" s="150" t="str">
        <f>IF('Koreksi (p)'!BP22='Isian Keg Perb &amp; Peng'!BC$4,'Isian Keg Perb &amp; Peng'!$A$4,IF('Koreksi (p)'!BP22='Isian Keg Perb &amp; Peng'!BC$5,'Isian Keg Perb &amp; Peng'!$A$5,IF('Koreksi (p)'!BP22='Isian Keg Perb &amp; Peng'!BC$6,'Isian Keg Perb &amp; Peng'!$A$6,IF('Koreksi (p)'!BP22='Isian Keg Perb &amp; Peng'!BC$7,'Isian Keg Perb &amp; Peng'!$A$7,IF('Koreksi (p)'!BP22='Isian Keg Perb &amp; Peng'!BC$8,'Isian Keg Perb &amp; Peng'!$A$8,IF('Koreksi (p)'!BP22='Isian Keg Perb &amp; Peng'!BC$9,'Isian Keg Perb &amp; Peng'!$A$9,IF('Koreksi (p)'!BP22='Isian Keg Perb &amp; Peng'!BC$10,'Isian Keg Perb &amp; Peng'!$A$10,IF('Koreksi (p)'!BP22='Isian Keg Perb &amp; Peng'!BC$11,'Isian Keg Perb &amp; Peng'!$A$11,IF('Koreksi (p)'!BP22='Isian Keg Perb &amp; Peng'!BC$12,'Isian Keg Perb &amp; Peng'!$A$12,IF('Koreksi (p)'!BP22='Isian Keg Perb &amp; Peng'!BC$13,'Isian Keg Perb &amp; Peng'!$A$13," "))))))))))</f>
        <v xml:space="preserve"> </v>
      </c>
      <c r="T21" s="150" t="str">
        <f>IF('Koreksi (p)'!BQ22='Isian Keg Perb &amp; Peng'!BD$4,'Isian Keg Perb &amp; Peng'!$A$4,IF('Koreksi (p)'!BQ22='Isian Keg Perb &amp; Peng'!BD$5,'Isian Keg Perb &amp; Peng'!$A$5,IF('Koreksi (p)'!BQ22='Isian Keg Perb &amp; Peng'!BD$6,'Isian Keg Perb &amp; Peng'!$A$6,IF('Koreksi (p)'!BQ22='Isian Keg Perb &amp; Peng'!BD$7,'Isian Keg Perb &amp; Peng'!$A$7,IF('Koreksi (p)'!BQ22='Isian Keg Perb &amp; Peng'!BD$8,'Isian Keg Perb &amp; Peng'!$A$8,IF('Koreksi (p)'!BQ22='Isian Keg Perb &amp; Peng'!BD$9,'Isian Keg Perb &amp; Peng'!$A$9,IF('Koreksi (p)'!BQ22='Isian Keg Perb &amp; Peng'!BD$10,'Isian Keg Perb &amp; Peng'!$A$10,IF('Koreksi (p)'!BQ22='Isian Keg Perb &amp; Peng'!BD$11,'Isian Keg Perb &amp; Peng'!$A$11,IF('Koreksi (p)'!BQ22='Isian Keg Perb &amp; Peng'!BD$12,'Isian Keg Perb &amp; Peng'!$A$12,IF('Koreksi (p)'!BQ22='Isian Keg Perb &amp; Peng'!BD$13,'Isian Keg Perb &amp; Peng'!$A$13," "))))))))))</f>
        <v xml:space="preserve"> </v>
      </c>
      <c r="U21" s="150" t="str">
        <f>IF('Koreksi (p)'!BR22='Isian Keg Perb &amp; Peng'!BE$4,'Isian Keg Perb &amp; Peng'!$A$4,IF('Koreksi (p)'!BR22='Isian Keg Perb &amp; Peng'!BE$5,'Isian Keg Perb &amp; Peng'!$A$5,IF('Koreksi (p)'!BR22='Isian Keg Perb &amp; Peng'!BE$6,'Isian Keg Perb &amp; Peng'!$A$6,IF('Koreksi (p)'!BR22='Isian Keg Perb &amp; Peng'!BE$7,'Isian Keg Perb &amp; Peng'!$A$7,IF('Koreksi (p)'!BR22='Isian Keg Perb &amp; Peng'!BE$8,'Isian Keg Perb &amp; Peng'!$A$8,IF('Koreksi (p)'!BR22='Isian Keg Perb &amp; Peng'!BE$9,'Isian Keg Perb &amp; Peng'!$A$9,IF('Koreksi (p)'!BR22='Isian Keg Perb &amp; Peng'!BE$10,'Isian Keg Perb &amp; Peng'!$A$10,IF('Koreksi (p)'!BR22='Isian Keg Perb &amp; Peng'!BE$11,'Isian Keg Perb &amp; Peng'!$A$11,IF('Koreksi (p)'!BR22='Isian Keg Perb &amp; Peng'!BE$12,'Isian Keg Perb &amp; Peng'!$A$12,IF('Koreksi (p)'!BR22='Isian Keg Perb &amp; Peng'!BE$13,'Isian Keg Perb &amp; Peng'!$A$13," "))))))))))</f>
        <v xml:space="preserve"> </v>
      </c>
      <c r="V21" s="150" t="str">
        <f>IF('Koreksi (p)'!BS22='Isian Keg Perb &amp; Peng'!BF$4,'Isian Keg Perb &amp; Peng'!$A$4,IF('Koreksi (p)'!BS22='Isian Keg Perb &amp; Peng'!BF$5,'Isian Keg Perb &amp; Peng'!$A$5,IF('Koreksi (p)'!BS22='Isian Keg Perb &amp; Peng'!BF$6,'Isian Keg Perb &amp; Peng'!$A$6,IF('Koreksi (p)'!BS22='Isian Keg Perb &amp; Peng'!BF$7,'Isian Keg Perb &amp; Peng'!$A$7,IF('Koreksi (p)'!BS22='Isian Keg Perb &amp; Peng'!BF$8,'Isian Keg Perb &amp; Peng'!$A$8,IF('Koreksi (p)'!BS22='Isian Keg Perb &amp; Peng'!BF$9,'Isian Keg Perb &amp; Peng'!$A$9,IF('Koreksi (p)'!BS22='Isian Keg Perb &amp; Peng'!BF$10,'Isian Keg Perb &amp; Peng'!$A$10,IF('Koreksi (p)'!BS22='Isian Keg Perb &amp; Peng'!BF$11,'Isian Keg Perb &amp; Peng'!$A$11,IF('Koreksi (p)'!BS22='Isian Keg Perb &amp; Peng'!BF$12,'Isian Keg Perb &amp; Peng'!$A$12,IF('Koreksi (p)'!BS22='Isian Keg Perb &amp; Peng'!BF$13,'Isian Keg Perb &amp; Peng'!$A$13," "))))))))))</f>
        <v xml:space="preserve"> </v>
      </c>
      <c r="W21" s="150" t="str">
        <f>IF('Koreksi (p)'!BT22='Isian Keg Perb &amp; Peng'!BG$4,'Isian Keg Perb &amp; Peng'!$A$4,IF('Koreksi (p)'!BT22='Isian Keg Perb &amp; Peng'!BG$5,'Isian Keg Perb &amp; Peng'!$A$5,IF('Koreksi (p)'!BT22='Isian Keg Perb &amp; Peng'!BG$6,'Isian Keg Perb &amp; Peng'!$A$6,IF('Koreksi (p)'!BT22='Isian Keg Perb &amp; Peng'!BG$7,'Isian Keg Perb &amp; Peng'!$A$7,IF('Koreksi (p)'!BT22='Isian Keg Perb &amp; Peng'!BG$8,'Isian Keg Perb &amp; Peng'!$A$8,IF('Koreksi (p)'!BT22='Isian Keg Perb &amp; Peng'!BG$9,'Isian Keg Perb &amp; Peng'!$A$9,IF('Koreksi (p)'!BT22='Isian Keg Perb &amp; Peng'!BG$10,'Isian Keg Perb &amp; Peng'!$A$10,IF('Koreksi (p)'!BT22='Isian Keg Perb &amp; Peng'!BG$11,'Isian Keg Perb &amp; Peng'!$A$11,IF('Koreksi (p)'!BT22='Isian Keg Perb &amp; Peng'!BG$12,'Isian Keg Perb &amp; Peng'!$A$12,IF('Koreksi (p)'!BT22='Isian Keg Perb &amp; Peng'!BG$13,'Isian Keg Perb &amp; Peng'!$A$13," "))))))))))</f>
        <v xml:space="preserve"> </v>
      </c>
      <c r="X21" s="150" t="str">
        <f>IF('Koreksi (p)'!BU22='Isian Keg Perb &amp; Peng'!BH$4,'Isian Keg Perb &amp; Peng'!$A$4,IF('Koreksi (p)'!BU22='Isian Keg Perb &amp; Peng'!BH$5,'Isian Keg Perb &amp; Peng'!$A$5,IF('Koreksi (p)'!BU22='Isian Keg Perb &amp; Peng'!BH$6,'Isian Keg Perb &amp; Peng'!$A$6,IF('Koreksi (p)'!BU22='Isian Keg Perb &amp; Peng'!BH$7,'Isian Keg Perb &amp; Peng'!$A$7,IF('Koreksi (p)'!BU22='Isian Keg Perb &amp; Peng'!BH$8,'Isian Keg Perb &amp; Peng'!$A$8,IF('Koreksi (p)'!BU22='Isian Keg Perb &amp; Peng'!BH$9,'Isian Keg Perb &amp; Peng'!$A$9,IF('Koreksi (p)'!BU22='Isian Keg Perb &amp; Peng'!BH$10,'Isian Keg Perb &amp; Peng'!$A$10,IF('Koreksi (p)'!BU22='Isian Keg Perb &amp; Peng'!BH$11,'Isian Keg Perb &amp; Peng'!$A$11,IF('Koreksi (p)'!BU22='Isian Keg Perb &amp; Peng'!BH$12,'Isian Keg Perb &amp; Peng'!$A$12,IF('Koreksi (p)'!BU22='Isian Keg Perb &amp; Peng'!BH$13,'Isian Keg Perb &amp; Peng'!$A$13," "))))))))))</f>
        <v xml:space="preserve"> </v>
      </c>
      <c r="Y21" s="150" t="str">
        <f>IF('Koreksi (p)'!BV22='Isian Keg Perb &amp; Peng'!BI$4,'Isian Keg Perb &amp; Peng'!$A$4,IF('Koreksi (p)'!BV22='Isian Keg Perb &amp; Peng'!BI$5,'Isian Keg Perb &amp; Peng'!$A$5,IF('Koreksi (p)'!BV22='Isian Keg Perb &amp; Peng'!BI$6,'Isian Keg Perb &amp; Peng'!$A$6,IF('Koreksi (p)'!BV22='Isian Keg Perb &amp; Peng'!BI$7,'Isian Keg Perb &amp; Peng'!$A$7,IF('Koreksi (p)'!BV22='Isian Keg Perb &amp; Peng'!BI$8,'Isian Keg Perb &amp; Peng'!$A$8,IF('Koreksi (p)'!BV22='Isian Keg Perb &amp; Peng'!BI$9,'Isian Keg Perb &amp; Peng'!$A$9,IF('Koreksi (p)'!BV22='Isian Keg Perb &amp; Peng'!BI$10,'Isian Keg Perb &amp; Peng'!$A$10,IF('Koreksi (p)'!BV22='Isian Keg Perb &amp; Peng'!BI$11,'Isian Keg Perb &amp; Peng'!$A$11,IF('Koreksi (p)'!BV22='Isian Keg Perb &amp; Peng'!BI$12,'Isian Keg Perb &amp; Peng'!$A$12,IF('Koreksi (p)'!BV22='Isian Keg Perb &amp; Peng'!BI$13,'Isian Keg Perb &amp; Peng'!$A$13," "))))))))))</f>
        <v xml:space="preserve"> </v>
      </c>
      <c r="Z21" s="150" t="str">
        <f>IF('Koreksi (p)'!BW22='Isian Keg Perb &amp; Peng'!BJ$4,'Isian Keg Perb &amp; Peng'!$A$4,IF('Koreksi (p)'!BW22='Isian Keg Perb &amp; Peng'!BJ$5,'Isian Keg Perb &amp; Peng'!$A$5,IF('Koreksi (p)'!BW22='Isian Keg Perb &amp; Peng'!BJ$6,'Isian Keg Perb &amp; Peng'!$A$6,IF('Koreksi (p)'!BW22='Isian Keg Perb &amp; Peng'!BJ$7,'Isian Keg Perb &amp; Peng'!$A$7,IF('Koreksi (p)'!BW22='Isian Keg Perb &amp; Peng'!BJ$8,'Isian Keg Perb &amp; Peng'!$A$8,IF('Koreksi (p)'!BW22='Isian Keg Perb &amp; Peng'!BJ$9,'Isian Keg Perb &amp; Peng'!$A$9,IF('Koreksi (p)'!BW22='Isian Keg Perb &amp; Peng'!BJ$10,'Isian Keg Perb &amp; Peng'!$A$10,IF('Koreksi (p)'!BW22='Isian Keg Perb &amp; Peng'!BJ$11,'Isian Keg Perb &amp; Peng'!$A$11,IF('Koreksi (p)'!BW22='Isian Keg Perb &amp; Peng'!BJ$12,'Isian Keg Perb &amp; Peng'!$A$12,IF('Koreksi (p)'!BW22='Isian Keg Perb &amp; Peng'!BJ$13,'Isian Keg Perb &amp; Peng'!$A$13," "))))))))))</f>
        <v xml:space="preserve"> </v>
      </c>
      <c r="AA21" s="150" t="str">
        <f>IF('Koreksi (p)'!BX22='Isian Keg Perb &amp; Peng'!BK$4,'Isian Keg Perb &amp; Peng'!$A$4,IF('Koreksi (p)'!BX22='Isian Keg Perb &amp; Peng'!BK$5,'Isian Keg Perb &amp; Peng'!$A$5,IF('Koreksi (p)'!BX22='Isian Keg Perb &amp; Peng'!BK$6,'Isian Keg Perb &amp; Peng'!$A$6,IF('Koreksi (p)'!BX22='Isian Keg Perb &amp; Peng'!BK$7,'Isian Keg Perb &amp; Peng'!$A$7,IF('Koreksi (p)'!BX22='Isian Keg Perb &amp; Peng'!BK$8,'Isian Keg Perb &amp; Peng'!$A$8,IF('Koreksi (p)'!BX22='Isian Keg Perb &amp; Peng'!BK$9,'Isian Keg Perb &amp; Peng'!$A$9,IF('Koreksi (p)'!BX22='Isian Keg Perb &amp; Peng'!BK$10,'Isian Keg Perb &amp; Peng'!$A$10,IF('Koreksi (p)'!BX22='Isian Keg Perb &amp; Peng'!BK$11,'Isian Keg Perb &amp; Peng'!$A$11,IF('Koreksi (p)'!BX22='Isian Keg Perb &amp; Peng'!BK$12,'Isian Keg Perb &amp; Peng'!$A$12,IF('Koreksi (p)'!BX22='Isian Keg Perb &amp; Peng'!BK$13,'Isian Keg Perb &amp; Peng'!$A$13," "))))))))))</f>
        <v xml:space="preserve"> </v>
      </c>
      <c r="AB21" s="150" t="str">
        <f>IF('Koreksi (p)'!BY22='Isian Keg Perb &amp; Peng'!BL$4,'Isian Keg Perb &amp; Peng'!$A$4,IF('Koreksi (p)'!BY22='Isian Keg Perb &amp; Peng'!BL$5,'Isian Keg Perb &amp; Peng'!$A$5,IF('Koreksi (p)'!BY22='Isian Keg Perb &amp; Peng'!BL$6,'Isian Keg Perb &amp; Peng'!$A$6,IF('Koreksi (p)'!BY22='Isian Keg Perb &amp; Peng'!BL$7,'Isian Keg Perb &amp; Peng'!$A$7,IF('Koreksi (p)'!BY22='Isian Keg Perb &amp; Peng'!BL$8,'Isian Keg Perb &amp; Peng'!$A$8,IF('Koreksi (p)'!BY22='Isian Keg Perb &amp; Peng'!BL$9,'Isian Keg Perb &amp; Peng'!$A$9,IF('Koreksi (p)'!BY22='Isian Keg Perb &amp; Peng'!BL$10,'Isian Keg Perb &amp; Peng'!$A$10,IF('Koreksi (p)'!BY22='Isian Keg Perb &amp; Peng'!BL$11,'Isian Keg Perb &amp; Peng'!$A$11,IF('Koreksi (p)'!BY22='Isian Keg Perb &amp; Peng'!BL$12,'Isian Keg Perb &amp; Peng'!$A$12,IF('Koreksi (p)'!BY22='Isian Keg Perb &amp; Peng'!BL$13,'Isian Keg Perb &amp; Peng'!$A$13," "))))))))))</f>
        <v xml:space="preserve"> </v>
      </c>
      <c r="AC21" s="150" t="str">
        <f>IF('Koreksi (p)'!BZ22='Isian Keg Perb &amp; Peng'!BM$4,'Isian Keg Perb &amp; Peng'!$A$4,IF('Koreksi (p)'!BZ22='Isian Keg Perb &amp; Peng'!BM$5,'Isian Keg Perb &amp; Peng'!$A$5,IF('Koreksi (p)'!BZ22='Isian Keg Perb &amp; Peng'!BM$6,'Isian Keg Perb &amp; Peng'!$A$6,IF('Koreksi (p)'!BZ22='Isian Keg Perb &amp; Peng'!BM$7,'Isian Keg Perb &amp; Peng'!$A$7,IF('Koreksi (p)'!BZ22='Isian Keg Perb &amp; Peng'!BM$8,'Isian Keg Perb &amp; Peng'!$A$8,IF('Koreksi (p)'!BZ22='Isian Keg Perb &amp; Peng'!BM$9,'Isian Keg Perb &amp; Peng'!$A$9,IF('Koreksi (p)'!BZ22='Isian Keg Perb &amp; Peng'!BM$10,'Isian Keg Perb &amp; Peng'!$A$10,IF('Koreksi (p)'!BZ22='Isian Keg Perb &amp; Peng'!BM$11,'Isian Keg Perb &amp; Peng'!$A$11,IF('Koreksi (p)'!BZ22='Isian Keg Perb &amp; Peng'!BM$12,'Isian Keg Perb &amp; Peng'!$A$12,IF('Koreksi (p)'!BZ22='Isian Keg Perb &amp; Peng'!BM$13,'Isian Keg Perb &amp; Peng'!$A$13," "))))))))))</f>
        <v xml:space="preserve"> </v>
      </c>
      <c r="AD21" s="150" t="str">
        <f>IF('Koreksi (p)'!CA22='Isian Keg Perb &amp; Peng'!BN$4,'Isian Keg Perb &amp; Peng'!$A$4,IF('Koreksi (p)'!CA22='Isian Keg Perb &amp; Peng'!BN$5,'Isian Keg Perb &amp; Peng'!$A$5,IF('Koreksi (p)'!CA22='Isian Keg Perb &amp; Peng'!BN$6,'Isian Keg Perb &amp; Peng'!$A$6,IF('Koreksi (p)'!CA22='Isian Keg Perb &amp; Peng'!BN$7,'Isian Keg Perb &amp; Peng'!$A$7,IF('Koreksi (p)'!CA22='Isian Keg Perb &amp; Peng'!BN$8,'Isian Keg Perb &amp; Peng'!$A$8,IF('Koreksi (p)'!CA22='Isian Keg Perb &amp; Peng'!BN$9,'Isian Keg Perb &amp; Peng'!$A$9,IF('Koreksi (p)'!CA22='Isian Keg Perb &amp; Peng'!BN$10,'Isian Keg Perb &amp; Peng'!$A$10,IF('Koreksi (p)'!CA22='Isian Keg Perb &amp; Peng'!BN$11,'Isian Keg Perb &amp; Peng'!$A$11,IF('Koreksi (p)'!CA22='Isian Keg Perb &amp; Peng'!BN$12,'Isian Keg Perb &amp; Peng'!$A$12,IF('Koreksi (p)'!CA22='Isian Keg Perb &amp; Peng'!BN$13,'Isian Keg Perb &amp; Peng'!$A$13," "))))))))))</f>
        <v xml:space="preserve"> </v>
      </c>
      <c r="AE21" s="150" t="str">
        <f>IF('Koreksi (p)'!CB22='Isian Keg Perb &amp; Peng'!BO$4,'Isian Keg Perb &amp; Peng'!$A$4,IF('Koreksi (p)'!CB22='Isian Keg Perb &amp; Peng'!BO$5,'Isian Keg Perb &amp; Peng'!$A$5,IF('Koreksi (p)'!CB22='Isian Keg Perb &amp; Peng'!BO$6,'Isian Keg Perb &amp; Peng'!$A$6,IF('Koreksi (p)'!CB22='Isian Keg Perb &amp; Peng'!BO$7,'Isian Keg Perb &amp; Peng'!$A$7,IF('Koreksi (p)'!CB22='Isian Keg Perb &amp; Peng'!BO$8,'Isian Keg Perb &amp; Peng'!$A$8,IF('Koreksi (p)'!CB22='Isian Keg Perb &amp; Peng'!BO$9,'Isian Keg Perb &amp; Peng'!$A$9,IF('Koreksi (p)'!CB22='Isian Keg Perb &amp; Peng'!BO$10,'Isian Keg Perb &amp; Peng'!$A$10,IF('Koreksi (p)'!CB22='Isian Keg Perb &amp; Peng'!BO$11,'Isian Keg Perb &amp; Peng'!$A$11,IF('Koreksi (p)'!CB22='Isian Keg Perb &amp; Peng'!BO$12,'Isian Keg Perb &amp; Peng'!$A$12,IF('Koreksi (p)'!CB22='Isian Keg Perb &amp; Peng'!BO$13,'Isian Keg Perb &amp; Peng'!$A$13," "))))))))))</f>
        <v xml:space="preserve"> </v>
      </c>
      <c r="AF21" s="150" t="str">
        <f>IF('Koreksi (p)'!CC22='Isian Keg Perb &amp; Peng'!BP$4,'Isian Keg Perb &amp; Peng'!$A$4,IF('Koreksi (p)'!CC22='Isian Keg Perb &amp; Peng'!BP$5,'Isian Keg Perb &amp; Peng'!$A$5,IF('Koreksi (p)'!CC22='Isian Keg Perb &amp; Peng'!BP$6,'Isian Keg Perb &amp; Peng'!$A$6,IF('Koreksi (p)'!CC22='Isian Keg Perb &amp; Peng'!BP$7,'Isian Keg Perb &amp; Peng'!$A$7,IF('Koreksi (p)'!CC22='Isian Keg Perb &amp; Peng'!BP$8,'Isian Keg Perb &amp; Peng'!$A$8,IF('Koreksi (p)'!CC22='Isian Keg Perb &amp; Peng'!BP$9,'Isian Keg Perb &amp; Peng'!$A$9,IF('Koreksi (p)'!CC22='Isian Keg Perb &amp; Peng'!BP$10,'Isian Keg Perb &amp; Peng'!$A$10,IF('Koreksi (p)'!CC22='Isian Keg Perb &amp; Peng'!BP$11,'Isian Keg Perb &amp; Peng'!$A$11,IF('Koreksi (p)'!CC22='Isian Keg Perb &amp; Peng'!BP$12,'Isian Keg Perb &amp; Peng'!$A$12,IF('Koreksi (p)'!CC22='Isian Keg Perb &amp; Peng'!BP$13,'Isian Keg Perb &amp; Peng'!$A$13," "))))))))))</f>
        <v xml:space="preserve"> </v>
      </c>
      <c r="AG21" s="150" t="str">
        <f>IF('Koreksi (p)'!CD22='Isian Keg Perb &amp; Peng'!BQ$4,'Isian Keg Perb &amp; Peng'!$A$4,IF('Koreksi (p)'!CD22='Isian Keg Perb &amp; Peng'!BQ$5,'Isian Keg Perb &amp; Peng'!$A$5,IF('Koreksi (p)'!CD22='Isian Keg Perb &amp; Peng'!BQ$6,'Isian Keg Perb &amp; Peng'!$A$6,IF('Koreksi (p)'!CD22='Isian Keg Perb &amp; Peng'!BQ$7,'Isian Keg Perb &amp; Peng'!$A$7,IF('Koreksi (p)'!CD22='Isian Keg Perb &amp; Peng'!BQ$8,'Isian Keg Perb &amp; Peng'!$A$8,IF('Koreksi (p)'!CD22='Isian Keg Perb &amp; Peng'!BQ$9,'Isian Keg Perb &amp; Peng'!$A$9,IF('Koreksi (p)'!CD22='Isian Keg Perb &amp; Peng'!BQ$10,'Isian Keg Perb &amp; Peng'!$A$10,IF('Koreksi (p)'!CD22='Isian Keg Perb &amp; Peng'!BQ$11,'Isian Keg Perb &amp; Peng'!$A$11,IF('Koreksi (p)'!CD22='Isian Keg Perb &amp; Peng'!BQ$12,'Isian Keg Perb &amp; Peng'!$A$12,IF('Koreksi (p)'!CD22='Isian Keg Perb &amp; Peng'!BQ$13,'Isian Keg Perb &amp; Peng'!$A$13," "))))))))))</f>
        <v xml:space="preserve"> </v>
      </c>
      <c r="AH21" s="150" t="str">
        <f>IF('Koreksi (p)'!CE22='Isian Keg Perb &amp; Peng'!BR$4,'Isian Keg Perb &amp; Peng'!$A$4,IF('Koreksi (p)'!CE22='Isian Keg Perb &amp; Peng'!BR$5,'Isian Keg Perb &amp; Peng'!$A$5,IF('Koreksi (p)'!CE22='Isian Keg Perb &amp; Peng'!BR$6,'Isian Keg Perb &amp; Peng'!$A$6,IF('Koreksi (p)'!CE22='Isian Keg Perb &amp; Peng'!BR$7,'Isian Keg Perb &amp; Peng'!$A$7,IF('Koreksi (p)'!CE22='Isian Keg Perb &amp; Peng'!BR$8,'Isian Keg Perb &amp; Peng'!$A$8,IF('Koreksi (p)'!CE22='Isian Keg Perb &amp; Peng'!BR$9,'Isian Keg Perb &amp; Peng'!$A$9,IF('Koreksi (p)'!CE22='Isian Keg Perb &amp; Peng'!BR$10,'Isian Keg Perb &amp; Peng'!$A$10,IF('Koreksi (p)'!CE22='Isian Keg Perb &amp; Peng'!BR$11,'Isian Keg Perb &amp; Peng'!$A$11,IF('Koreksi (p)'!CE22='Isian Keg Perb &amp; Peng'!BR$12,'Isian Keg Perb &amp; Peng'!$A$12,IF('Koreksi (p)'!CE22='Isian Keg Perb &amp; Peng'!BR$13,'Isian Keg Perb &amp; Peng'!$A$13," "))))))))))</f>
        <v xml:space="preserve"> </v>
      </c>
      <c r="AI21" s="150" t="str">
        <f>IF('Koreksi (p)'!CF22='Isian Keg Perb &amp; Peng'!BS$4,'Isian Keg Perb &amp; Peng'!$A$4,IF('Koreksi (p)'!CF22='Isian Keg Perb &amp; Peng'!BS$5,'Isian Keg Perb &amp; Peng'!$A$5,IF('Koreksi (p)'!CF22='Isian Keg Perb &amp; Peng'!BS$6,'Isian Keg Perb &amp; Peng'!$A$6,IF('Koreksi (p)'!CF22='Isian Keg Perb &amp; Peng'!BS$7,'Isian Keg Perb &amp; Peng'!$A$7,IF('Koreksi (p)'!CF22='Isian Keg Perb &amp; Peng'!BS$8,'Isian Keg Perb &amp; Peng'!$A$8,IF('Koreksi (p)'!CF22='Isian Keg Perb &amp; Peng'!BS$9,'Isian Keg Perb &amp; Peng'!$A$9,IF('Koreksi (p)'!CF22='Isian Keg Perb &amp; Peng'!BS$10,'Isian Keg Perb &amp; Peng'!$A$10,IF('Koreksi (p)'!CF22='Isian Keg Perb &amp; Peng'!BS$11,'Isian Keg Perb &amp; Peng'!$A$11,IF('Koreksi (p)'!CF22='Isian Keg Perb &amp; Peng'!BS$12,'Isian Keg Perb &amp; Peng'!$A$12,IF('Koreksi (p)'!CF22='Isian Keg Perb &amp; Peng'!BS$13,'Isian Keg Perb &amp; Peng'!$A$13," "))))))))))</f>
        <v xml:space="preserve"> </v>
      </c>
      <c r="AJ21" s="150" t="str">
        <f>IF('Koreksi (p)'!CG22='Isian Keg Perb &amp; Peng'!BT$4,'Isian Keg Perb &amp; Peng'!$A$4,IF('Koreksi (p)'!CG22='Isian Keg Perb &amp; Peng'!BT$5,'Isian Keg Perb &amp; Peng'!$A$5,IF('Koreksi (p)'!CG22='Isian Keg Perb &amp; Peng'!BT$6,'Isian Keg Perb &amp; Peng'!$A$6,IF('Koreksi (p)'!CG22='Isian Keg Perb &amp; Peng'!BT$7,'Isian Keg Perb &amp; Peng'!$A$7,IF('Koreksi (p)'!CG22='Isian Keg Perb &amp; Peng'!BT$8,'Isian Keg Perb &amp; Peng'!$A$8,IF('Koreksi (p)'!CG22='Isian Keg Perb &amp; Peng'!BT$9,'Isian Keg Perb &amp; Peng'!$A$9,IF('Koreksi (p)'!CG22='Isian Keg Perb &amp; Peng'!BT$10,'Isian Keg Perb &amp; Peng'!$A$10,IF('Koreksi (p)'!CG22='Isian Keg Perb &amp; Peng'!BT$11,'Isian Keg Perb &amp; Peng'!$A$11,IF('Koreksi (p)'!CG22='Isian Keg Perb &amp; Peng'!BT$12,'Isian Keg Perb &amp; Peng'!$A$12,IF('Koreksi (p)'!CG22='Isian Keg Perb &amp; Peng'!BT$13,'Isian Keg Perb &amp; Peng'!$A$13," "))))))))))</f>
        <v xml:space="preserve"> </v>
      </c>
      <c r="AK21" s="150" t="str">
        <f>IF('Koreksi (p)'!CH22='Isian Keg Perb &amp; Peng'!BU$4,'Isian Keg Perb &amp; Peng'!$A$4,IF('Koreksi (p)'!CH22='Isian Keg Perb &amp; Peng'!BU$5,'Isian Keg Perb &amp; Peng'!$A$5,IF('Koreksi (p)'!CH22='Isian Keg Perb &amp; Peng'!BU$6,'Isian Keg Perb &amp; Peng'!$A$6,IF('Koreksi (p)'!CH22='Isian Keg Perb &amp; Peng'!BU$7,'Isian Keg Perb &amp; Peng'!$A$7,IF('Koreksi (p)'!CH22='Isian Keg Perb &amp; Peng'!BU$8,'Isian Keg Perb &amp; Peng'!$A$8,IF('Koreksi (p)'!CH22='Isian Keg Perb &amp; Peng'!BU$9,'Isian Keg Perb &amp; Peng'!$A$9,IF('Koreksi (p)'!CH22='Isian Keg Perb &amp; Peng'!BU$10,'Isian Keg Perb &amp; Peng'!$A$10,IF('Koreksi (p)'!CH22='Isian Keg Perb &amp; Peng'!BU$11,'Isian Keg Perb &amp; Peng'!$A$11,IF('Koreksi (p)'!CH22='Isian Keg Perb &amp; Peng'!BU$12,'Isian Keg Perb &amp; Peng'!$A$12,IF('Koreksi (p)'!CH22='Isian Keg Perb &amp; Peng'!BU$13,'Isian Keg Perb &amp; Peng'!$A$13," "))))))))))</f>
        <v xml:space="preserve"> </v>
      </c>
      <c r="AL21" s="150" t="str">
        <f>IF('Koreksi (p)'!CI22='Isian Keg Perb &amp; Peng'!BV$4,'Isian Keg Perb &amp; Peng'!$A$4,IF('Koreksi (p)'!CI22='Isian Keg Perb &amp; Peng'!BV$5,'Isian Keg Perb &amp; Peng'!$A$5,IF('Koreksi (p)'!CI22='Isian Keg Perb &amp; Peng'!BV$6,'Isian Keg Perb &amp; Peng'!$A$6,IF('Koreksi (p)'!CI22='Isian Keg Perb &amp; Peng'!BV$7,'Isian Keg Perb &amp; Peng'!$A$7,IF('Koreksi (p)'!CI22='Isian Keg Perb &amp; Peng'!BV$8,'Isian Keg Perb &amp; Peng'!$A$8,IF('Koreksi (p)'!CI22='Isian Keg Perb &amp; Peng'!BV$9,'Isian Keg Perb &amp; Peng'!$A$9,IF('Koreksi (p)'!CI22='Isian Keg Perb &amp; Peng'!BV$10,'Isian Keg Perb &amp; Peng'!$A$10,IF('Koreksi (p)'!CI22='Isian Keg Perb &amp; Peng'!BV$11,'Isian Keg Perb &amp; Peng'!$A$11,IF('Koreksi (p)'!CI22='Isian Keg Perb &amp; Peng'!BV$12,'Isian Keg Perb &amp; Peng'!$A$12,IF('Koreksi (p)'!CI22='Isian Keg Perb &amp; Peng'!BV$13,'Isian Keg Perb &amp; Peng'!$A$13," "))))))))))</f>
        <v xml:space="preserve"> </v>
      </c>
      <c r="AM21" s="150" t="str">
        <f>IF('Koreksi (p)'!CJ22='Isian Keg Perb &amp; Peng'!BW$4,'Isian Keg Perb &amp; Peng'!$A$4,IF('Koreksi (p)'!CJ22='Isian Keg Perb &amp; Peng'!BW$5,'Isian Keg Perb &amp; Peng'!$A$5,IF('Koreksi (p)'!CJ22='Isian Keg Perb &amp; Peng'!BW$6,'Isian Keg Perb &amp; Peng'!$A$6,IF('Koreksi (p)'!CJ22='Isian Keg Perb &amp; Peng'!BW$7,'Isian Keg Perb &amp; Peng'!$A$7,IF('Koreksi (p)'!CJ22='Isian Keg Perb &amp; Peng'!BW$8,'Isian Keg Perb &amp; Peng'!$A$8,IF('Koreksi (p)'!CJ22='Isian Keg Perb &amp; Peng'!BW$9,'Isian Keg Perb &amp; Peng'!$A$9,IF('Koreksi (p)'!CJ22='Isian Keg Perb &amp; Peng'!BW$10,'Isian Keg Perb &amp; Peng'!$A$10,IF('Koreksi (p)'!CJ22='Isian Keg Perb &amp; Peng'!BW$11,'Isian Keg Perb &amp; Peng'!$A$11,IF('Koreksi (p)'!CJ22='Isian Keg Perb &amp; Peng'!BW$12,'Isian Keg Perb &amp; Peng'!$A$12,IF('Koreksi (p)'!CJ22='Isian Keg Perb &amp; Peng'!BW$13,'Isian Keg Perb &amp; Peng'!$A$13," "))))))))))</f>
        <v xml:space="preserve"> </v>
      </c>
      <c r="AN21" s="150" t="str">
        <f>IF('Koreksi (p)'!CK22='Isian Keg Perb &amp; Peng'!BX$4,'Isian Keg Perb &amp; Peng'!$A$4,IF('Koreksi (p)'!CK22='Isian Keg Perb &amp; Peng'!BX$5,'Isian Keg Perb &amp; Peng'!$A$5,IF('Koreksi (p)'!CK22='Isian Keg Perb &amp; Peng'!BX$6,'Isian Keg Perb &amp; Peng'!$A$6,IF('Koreksi (p)'!CK22='Isian Keg Perb &amp; Peng'!BX$7,'Isian Keg Perb &amp; Peng'!$A$7,IF('Koreksi (p)'!CK22='Isian Keg Perb &amp; Peng'!BX$8,'Isian Keg Perb &amp; Peng'!$A$8,IF('Koreksi (p)'!CK22='Isian Keg Perb &amp; Peng'!BX$9,'Isian Keg Perb &amp; Peng'!$A$9,IF('Koreksi (p)'!CK22='Isian Keg Perb &amp; Peng'!BX$10,'Isian Keg Perb &amp; Peng'!$A$10,IF('Koreksi (p)'!CK22='Isian Keg Perb &amp; Peng'!BX$11,'Isian Keg Perb &amp; Peng'!$A$11,IF('Koreksi (p)'!CK22='Isian Keg Perb &amp; Peng'!BX$12,'Isian Keg Perb &amp; Peng'!$A$12,IF('Koreksi (p)'!CK22='Isian Keg Perb &amp; Peng'!BX$13,'Isian Keg Perb &amp; Peng'!$A$13," "))))))))))</f>
        <v xml:space="preserve"> </v>
      </c>
      <c r="AO21" s="150" t="str">
        <f>IF('Koreksi (p)'!CL22='Isian Keg Perb &amp; Peng'!BY$4,'Isian Keg Perb &amp; Peng'!$A$4,IF('Koreksi (p)'!CL22='Isian Keg Perb &amp; Peng'!BY$5,'Isian Keg Perb &amp; Peng'!$A$5,IF('Koreksi (p)'!CL22='Isian Keg Perb &amp; Peng'!BY$6,'Isian Keg Perb &amp; Peng'!$A$6,IF('Koreksi (p)'!CL22='Isian Keg Perb &amp; Peng'!BY$7,'Isian Keg Perb &amp; Peng'!$A$7,IF('Koreksi (p)'!CL22='Isian Keg Perb &amp; Peng'!BY$8,'Isian Keg Perb &amp; Peng'!$A$8,IF('Koreksi (p)'!CL22='Isian Keg Perb &amp; Peng'!BY$9,'Isian Keg Perb &amp; Peng'!$A$9,IF('Koreksi (p)'!CL22='Isian Keg Perb &amp; Peng'!BY$10,'Isian Keg Perb &amp; Peng'!$A$10,IF('Koreksi (p)'!CL22='Isian Keg Perb &amp; Peng'!BY$11,'Isian Keg Perb &amp; Peng'!$A$11,IF('Koreksi (p)'!CL22='Isian Keg Perb &amp; Peng'!BY$12,'Isian Keg Perb &amp; Peng'!$A$12,IF('Koreksi (p)'!CL22='Isian Keg Perb &amp; Peng'!BY$13,'Isian Keg Perb &amp; Peng'!$A$13," "))))))))))</f>
        <v xml:space="preserve"> </v>
      </c>
      <c r="AP21" s="150" t="str">
        <f>IF('Koreksi (p)'!CM22='Isian Keg Perb &amp; Peng'!BZ$4,'Isian Keg Perb &amp; Peng'!$A$4,IF('Koreksi (p)'!CM22='Isian Keg Perb &amp; Peng'!BZ$5,'Isian Keg Perb &amp; Peng'!$A$5,IF('Koreksi (p)'!CM22='Isian Keg Perb &amp; Peng'!BZ$6,'Isian Keg Perb &amp; Peng'!$A$6,IF('Koreksi (p)'!CM22='Isian Keg Perb &amp; Peng'!BZ$7,'Isian Keg Perb &amp; Peng'!$A$7,IF('Koreksi (p)'!CM22='Isian Keg Perb &amp; Peng'!BZ$8,'Isian Keg Perb &amp; Peng'!$A$8,IF('Koreksi (p)'!CM22='Isian Keg Perb &amp; Peng'!BZ$9,'Isian Keg Perb &amp; Peng'!$A$9,IF('Koreksi (p)'!CM22='Isian Keg Perb &amp; Peng'!BZ$10,'Isian Keg Perb &amp; Peng'!$A$10,IF('Koreksi (p)'!CM22='Isian Keg Perb &amp; Peng'!BZ$11,'Isian Keg Perb &amp; Peng'!$A$11,IF('Koreksi (p)'!CM22='Isian Keg Perb &amp; Peng'!BZ$12,'Isian Keg Perb &amp; Peng'!$A$12,IF('Koreksi (p)'!CM22='Isian Keg Perb &amp; Peng'!BZ$13,'Isian Keg Perb &amp; Peng'!$A$13," "))))))))))</f>
        <v xml:space="preserve"> </v>
      </c>
      <c r="AQ21" s="150" t="str">
        <f>IF('Koreksi (p)'!CN22='Isian Keg Perb &amp; Peng'!CA$4,'Isian Keg Perb &amp; Peng'!$A$4,IF('Koreksi (p)'!CN22='Isian Keg Perb &amp; Peng'!CA$5,'Isian Keg Perb &amp; Peng'!$A$5,IF('Koreksi (p)'!CN22='Isian Keg Perb &amp; Peng'!CA$6,'Isian Keg Perb &amp; Peng'!$A$6,IF('Koreksi (p)'!CN22='Isian Keg Perb &amp; Peng'!CA$7,'Isian Keg Perb &amp; Peng'!$A$7,IF('Koreksi (p)'!CN22='Isian Keg Perb &amp; Peng'!CA$8,'Isian Keg Perb &amp; Peng'!$A$8,IF('Koreksi (p)'!CN22='Isian Keg Perb &amp; Peng'!CA$9,'Isian Keg Perb &amp; Peng'!$A$9,IF('Koreksi (p)'!CN22='Isian Keg Perb &amp; Peng'!CA$10,'Isian Keg Perb &amp; Peng'!$A$10,IF('Koreksi (p)'!CN22='Isian Keg Perb &amp; Peng'!CA$11,'Isian Keg Perb &amp; Peng'!$A$11,IF('Koreksi (p)'!CN22='Isian Keg Perb &amp; Peng'!CA$12,'Isian Keg Perb &amp; Peng'!$A$12,IF('Koreksi (p)'!CN22='Isian Keg Perb &amp; Peng'!CA$13,'Isian Keg Perb &amp; Peng'!$A$13," "))))))))))</f>
        <v xml:space="preserve"> </v>
      </c>
      <c r="AR21" s="150" t="str">
        <f>IF('Koreksi (p)'!CO22='Isian Keg Perb &amp; Peng'!CB$4,'Isian Keg Perb &amp; Peng'!$A$4,IF('Koreksi (p)'!CO22='Isian Keg Perb &amp; Peng'!CB$5,'Isian Keg Perb &amp; Peng'!$A$5,IF('Koreksi (p)'!CO22='Isian Keg Perb &amp; Peng'!CB$6,'Isian Keg Perb &amp; Peng'!$A$6,IF('Koreksi (p)'!CO22='Isian Keg Perb &amp; Peng'!CB$7,'Isian Keg Perb &amp; Peng'!$A$7,IF('Koreksi (p)'!CO22='Isian Keg Perb &amp; Peng'!CB$8,'Isian Keg Perb &amp; Peng'!$A$8,IF('Koreksi (p)'!CO22='Isian Keg Perb &amp; Peng'!CB$9,'Isian Keg Perb &amp; Peng'!$A$9,IF('Koreksi (p)'!CO22='Isian Keg Perb &amp; Peng'!CB$10,'Isian Keg Perb &amp; Peng'!$A$10,IF('Koreksi (p)'!CO22='Isian Keg Perb &amp; Peng'!CB$11,'Isian Keg Perb &amp; Peng'!$A$11,IF('Koreksi (p)'!CO22='Isian Keg Perb &amp; Peng'!CB$12,'Isian Keg Perb &amp; Peng'!$A$12,IF('Koreksi (p)'!CO22='Isian Keg Perb &amp; Peng'!CB$13,'Isian Keg Perb &amp; Peng'!$A$13," "))))))))))</f>
        <v xml:space="preserve"> </v>
      </c>
      <c r="AS21" s="150" t="str">
        <f>IF('Koreksi (p)'!CP22='Isian Keg Perb &amp; Peng'!CC$4,'Isian Keg Perb &amp; Peng'!$A$4,IF('Koreksi (p)'!CP22='Isian Keg Perb &amp; Peng'!CC$5,'Isian Keg Perb &amp; Peng'!$A$5,IF('Koreksi (p)'!CP22='Isian Keg Perb &amp; Peng'!CC$6,'Isian Keg Perb &amp; Peng'!$A$6,IF('Koreksi (p)'!CP22='Isian Keg Perb &amp; Peng'!CC$7,'Isian Keg Perb &amp; Peng'!$A$7,IF('Koreksi (p)'!CP22='Isian Keg Perb &amp; Peng'!CC$8,'Isian Keg Perb &amp; Peng'!$A$8,IF('Koreksi (p)'!CP22='Isian Keg Perb &amp; Peng'!CC$9,'Isian Keg Perb &amp; Peng'!$A$9,IF('Koreksi (p)'!CP22='Isian Keg Perb &amp; Peng'!CC$10,'Isian Keg Perb &amp; Peng'!$A$10,IF('Koreksi (p)'!CP22='Isian Keg Perb &amp; Peng'!CC$11,'Isian Keg Perb &amp; Peng'!$A$11,IF('Koreksi (p)'!CP22='Isian Keg Perb &amp; Peng'!CC$12,'Isian Keg Perb &amp; Peng'!$A$12,IF('Koreksi (p)'!CP22='Isian Keg Perb &amp; Peng'!CC$13,'Isian Keg Perb &amp; Peng'!$A$13," "))))))))))</f>
        <v xml:space="preserve"> </v>
      </c>
      <c r="AT21" s="150" t="str">
        <f t="shared" si="0"/>
        <v xml:space="preserve">  Besaran Pokok/Turunan Satuan BesaranSatuan Besarantigatiga lima                              </v>
      </c>
      <c r="AU21" s="150">
        <f t="shared" si="1"/>
        <v>3</v>
      </c>
      <c r="AV21" s="150" t="str">
        <f t="shared" si="2"/>
        <v xml:space="preserve">Besaran Pokok/Turunan, </v>
      </c>
      <c r="AW21" s="150">
        <f t="shared" si="3"/>
        <v>25</v>
      </c>
      <c r="AX21" s="150" t="str">
        <f t="shared" si="4"/>
        <v xml:space="preserve">Satuan Besaran, </v>
      </c>
      <c r="AY21" s="150">
        <f t="shared" si="5"/>
        <v>53</v>
      </c>
      <c r="AZ21" s="150" t="str">
        <f t="shared" si="6"/>
        <v xml:space="preserve">tiga, </v>
      </c>
      <c r="BA21" s="150" t="e">
        <f t="shared" si="7"/>
        <v>#VALUE!</v>
      </c>
      <c r="BB21" s="150" t="str">
        <f t="shared" si="8"/>
        <v/>
      </c>
      <c r="BC21" s="150">
        <f t="shared" si="9"/>
        <v>62</v>
      </c>
      <c r="BD21" s="150" t="str">
        <f t="shared" si="10"/>
        <v xml:space="preserve">lima, </v>
      </c>
      <c r="BE21" s="150" t="e">
        <f t="shared" si="11"/>
        <v>#VALUE!</v>
      </c>
      <c r="BF21" s="150" t="str">
        <f t="shared" si="12"/>
        <v/>
      </c>
      <c r="BG21" s="150" t="e">
        <f t="shared" si="13"/>
        <v>#VALUE!</v>
      </c>
      <c r="BH21" s="150" t="str">
        <f t="shared" si="14"/>
        <v/>
      </c>
      <c r="BI21" s="150" t="e">
        <f t="shared" si="15"/>
        <v>#VALUE!</v>
      </c>
      <c r="BJ21" s="150" t="str">
        <f t="shared" si="16"/>
        <v/>
      </c>
      <c r="BK21" s="150" t="e">
        <f t="shared" si="17"/>
        <v>#VALUE!</v>
      </c>
      <c r="BL21" s="150" t="str">
        <f t="shared" si="18"/>
        <v/>
      </c>
      <c r="BM21" s="150" t="e">
        <f t="shared" si="19"/>
        <v>#VALUE!</v>
      </c>
      <c r="BN21" s="150" t="str">
        <f t="shared" si="20"/>
        <v/>
      </c>
      <c r="BO21" s="26" t="str">
        <f t="shared" si="21"/>
        <v xml:space="preserve">Besaran Pokok/Turunan, Satuan Besaran, tiga, lima, </v>
      </c>
      <c r="BP21" s="27" t="str">
        <f>IF(E21="X",'Isian Keg Perb &amp; Peng'!$CE$4,"")</f>
        <v>Mengerjakan soal</v>
      </c>
      <c r="BQ21" s="27" t="str">
        <f>IF(E21="X",'Isian Keg Perb &amp; Peng'!$CF$4,"")</f>
        <v>koreksi</v>
      </c>
    </row>
    <row r="22" spans="2:69" s="30" customFormat="1" ht="59.25" hidden="1" customHeight="1">
      <c r="B22" s="27">
        <f>'Analisis (p)'!A24</f>
        <v>11</v>
      </c>
      <c r="C22" s="25" t="str">
        <f>'Analisis (p)'!B24</f>
        <v>HARIS SUNGKOWO</v>
      </c>
      <c r="D22" s="32"/>
      <c r="E22" s="27" t="str">
        <f>'Analisis (p)'!CJ24</f>
        <v>-</v>
      </c>
      <c r="F22" s="150" t="str">
        <f>IF('Koreksi (p)'!BC23='Isian Keg Perb &amp; Peng'!AP$4,'Isian Keg Perb &amp; Peng'!$A$4,IF('Koreksi (p)'!BC23='Isian Keg Perb &amp; Peng'!AP$5,'Isian Keg Perb &amp; Peng'!$A$5,IF('Koreksi (p)'!BC23='Isian Keg Perb &amp; Peng'!AP$6,'Isian Keg Perb &amp; Peng'!$A$6,IF('Koreksi (p)'!BC23='Isian Keg Perb &amp; Peng'!AP$7,'Isian Keg Perb &amp; Peng'!$A$7,IF('Koreksi (p)'!BC23='Isian Keg Perb &amp; Peng'!AP$8,'Isian Keg Perb &amp; Peng'!$A$8,IF('Koreksi (p)'!BC23='Isian Keg Perb &amp; Peng'!AP$9,'Isian Keg Perb &amp; Peng'!$A$9,IF('Koreksi (p)'!BC23='Isian Keg Perb &amp; Peng'!AP$10,'Isian Keg Perb &amp; Peng'!$A$10,IF('Koreksi (p)'!BC23='Isian Keg Perb &amp; Peng'!AP$11,'Isian Keg Perb &amp; Peng'!$A$11,IF('Koreksi (p)'!BC23='Isian Keg Perb &amp; Peng'!AP$12,'Isian Keg Perb &amp; Peng'!$A$12,IF('Koreksi (p)'!BC23='Isian Keg Perb &amp; Peng'!AP$13,'Isian Keg Perb &amp; Peng'!$A$13," "))))))))))</f>
        <v xml:space="preserve"> </v>
      </c>
      <c r="G22" s="150" t="str">
        <f>IF('Koreksi (p)'!BD23='Isian Keg Perb &amp; Peng'!AQ$4,'Isian Keg Perb &amp; Peng'!$A$4,IF('Koreksi (p)'!BD23='Isian Keg Perb &amp; Peng'!AQ$5,'Isian Keg Perb &amp; Peng'!$A$5,IF('Koreksi (p)'!BD23='Isian Keg Perb &amp; Peng'!AQ$6,'Isian Keg Perb &amp; Peng'!$A$6,IF('Koreksi (p)'!BD23='Isian Keg Perb &amp; Peng'!AQ$7,'Isian Keg Perb &amp; Peng'!$A$7,IF('Koreksi (p)'!BD23='Isian Keg Perb &amp; Peng'!AQ$8,'Isian Keg Perb &amp; Peng'!$A$8,IF('Koreksi (p)'!BD23='Isian Keg Perb &amp; Peng'!AQ$9,'Isian Keg Perb &amp; Peng'!$A$9,IF('Koreksi (p)'!BD23='Isian Keg Perb &amp; Peng'!AQ$10,'Isian Keg Perb &amp; Peng'!$A$10,IF('Koreksi (p)'!BD23='Isian Keg Perb &amp; Peng'!AQ$11,'Isian Keg Perb &amp; Peng'!$A$11,IF('Koreksi (p)'!BD23='Isian Keg Perb &amp; Peng'!AQ$12,'Isian Keg Perb &amp; Peng'!$A$12,IF('Koreksi (p)'!BD23='Isian Keg Perb &amp; Peng'!AQ$13,'Isian Keg Perb &amp; Peng'!$A$13," "))))))))))</f>
        <v xml:space="preserve"> </v>
      </c>
      <c r="H22" s="150" t="str">
        <f>IF('Koreksi (p)'!BE23='Isian Keg Perb &amp; Peng'!AR$4,'Isian Keg Perb &amp; Peng'!$A$4,IF('Koreksi (p)'!BE23='Isian Keg Perb &amp; Peng'!AR$5,'Isian Keg Perb &amp; Peng'!$A$5,IF('Koreksi (p)'!BE23='Isian Keg Perb &amp; Peng'!AR$6,'Isian Keg Perb &amp; Peng'!$A$6,IF('Koreksi (p)'!BE23='Isian Keg Perb &amp; Peng'!AR$7,'Isian Keg Perb &amp; Peng'!$A$7,IF('Koreksi (p)'!BE23='Isian Keg Perb &amp; Peng'!AR$8,'Isian Keg Perb &amp; Peng'!$A$8,IF('Koreksi (p)'!BE23='Isian Keg Perb &amp; Peng'!AR$9,'Isian Keg Perb &amp; Peng'!$A$9,IF('Koreksi (p)'!BE23='Isian Keg Perb &amp; Peng'!AR$10,'Isian Keg Perb &amp; Peng'!$A$10,IF('Koreksi (p)'!BE23='Isian Keg Perb &amp; Peng'!AR$11,'Isian Keg Perb &amp; Peng'!$A$11,IF('Koreksi (p)'!BE23='Isian Keg Perb &amp; Peng'!AR$12,'Isian Keg Perb &amp; Peng'!$A$12,IF('Koreksi (p)'!BE23='Isian Keg Perb &amp; Peng'!AR$13,'Isian Keg Perb &amp; Peng'!$A$13," "))))))))))</f>
        <v xml:space="preserve"> </v>
      </c>
      <c r="I22" s="150" t="str">
        <f>IF('Koreksi (p)'!BF23='Isian Keg Perb &amp; Peng'!AS$4,'Isian Keg Perb &amp; Peng'!$A$4,IF('Koreksi (p)'!BF23='Isian Keg Perb &amp; Peng'!AS$5,'Isian Keg Perb &amp; Peng'!$A$5,IF('Koreksi (p)'!BF23='Isian Keg Perb &amp; Peng'!AS$6,'Isian Keg Perb &amp; Peng'!$A$6,IF('Koreksi (p)'!BF23='Isian Keg Perb &amp; Peng'!AS$7,'Isian Keg Perb &amp; Peng'!$A$7,IF('Koreksi (p)'!BF23='Isian Keg Perb &amp; Peng'!AS$8,'Isian Keg Perb &amp; Peng'!$A$8,IF('Koreksi (p)'!BF23='Isian Keg Perb &amp; Peng'!AS$9,'Isian Keg Perb &amp; Peng'!$A$9,IF('Koreksi (p)'!BF23='Isian Keg Perb &amp; Peng'!AS$10,'Isian Keg Perb &amp; Peng'!$A$10,IF('Koreksi (p)'!BF23='Isian Keg Perb &amp; Peng'!AS$11,'Isian Keg Perb &amp; Peng'!$A$11,IF('Koreksi (p)'!BF23='Isian Keg Perb &amp; Peng'!AS$12,'Isian Keg Perb &amp; Peng'!$A$12,IF('Koreksi (p)'!BF23='Isian Keg Perb &amp; Peng'!AS$13,'Isian Keg Perb &amp; Peng'!$A$13," "))))))))))</f>
        <v>Satuan Besaran</v>
      </c>
      <c r="J22" s="150" t="str">
        <f>IF('Koreksi (p)'!BG23='Isian Keg Perb &amp; Peng'!AT$4,'Isian Keg Perb &amp; Peng'!$A$4,IF('Koreksi (p)'!BG23='Isian Keg Perb &amp; Peng'!AT$5,'Isian Keg Perb &amp; Peng'!$A$5,IF('Koreksi (p)'!BG23='Isian Keg Perb &amp; Peng'!AT$6,'Isian Keg Perb &amp; Peng'!$A$6,IF('Koreksi (p)'!BG23='Isian Keg Perb &amp; Peng'!AT$7,'Isian Keg Perb &amp; Peng'!$A$7,IF('Koreksi (p)'!BG23='Isian Keg Perb &amp; Peng'!AT$8,'Isian Keg Perb &amp; Peng'!$A$8,IF('Koreksi (p)'!BG23='Isian Keg Perb &amp; Peng'!AT$9,'Isian Keg Perb &amp; Peng'!$A$9,IF('Koreksi (p)'!BG23='Isian Keg Perb &amp; Peng'!AT$10,'Isian Keg Perb &amp; Peng'!$A$10,IF('Koreksi (p)'!BG23='Isian Keg Perb &amp; Peng'!AT$11,'Isian Keg Perb &amp; Peng'!$A$11,IF('Koreksi (p)'!BG23='Isian Keg Perb &amp; Peng'!AT$12,'Isian Keg Perb &amp; Peng'!$A$12,IF('Koreksi (p)'!BG23='Isian Keg Perb &amp; Peng'!AT$13,'Isian Keg Perb &amp; Peng'!$A$13," "))))))))))</f>
        <v>Satuan Besaran</v>
      </c>
      <c r="K22" s="150" t="str">
        <f>IF('Koreksi (p)'!BH23='Isian Keg Perb &amp; Peng'!AU$4,'Isian Keg Perb &amp; Peng'!$A$4,IF('Koreksi (p)'!BH23='Isian Keg Perb &amp; Peng'!AU$5,'Isian Keg Perb &amp; Peng'!$A$5,IF('Koreksi (p)'!BH23='Isian Keg Perb &amp; Peng'!AU$6,'Isian Keg Perb &amp; Peng'!$A$6,IF('Koreksi (p)'!BH23='Isian Keg Perb &amp; Peng'!AU$7,'Isian Keg Perb &amp; Peng'!$A$7,IF('Koreksi (p)'!BH23='Isian Keg Perb &amp; Peng'!AU$8,'Isian Keg Perb &amp; Peng'!$A$8,IF('Koreksi (p)'!BH23='Isian Keg Perb &amp; Peng'!AU$9,'Isian Keg Perb &amp; Peng'!$A$9,IF('Koreksi (p)'!BH23='Isian Keg Perb &amp; Peng'!AU$10,'Isian Keg Perb &amp; Peng'!$A$10,IF('Koreksi (p)'!BH23='Isian Keg Perb &amp; Peng'!AU$11,'Isian Keg Perb &amp; Peng'!$A$11,IF('Koreksi (p)'!BH23='Isian Keg Perb &amp; Peng'!AU$12,'Isian Keg Perb &amp; Peng'!$A$12,IF('Koreksi (p)'!BH23='Isian Keg Perb &amp; Peng'!AU$13,'Isian Keg Perb &amp; Peng'!$A$13," "))))))))))</f>
        <v xml:space="preserve"> </v>
      </c>
      <c r="L22" s="150" t="str">
        <f>IF('Koreksi (p)'!BI23='Isian Keg Perb &amp; Peng'!AV$4,'Isian Keg Perb &amp; Peng'!$A$4,IF('Koreksi (p)'!BI23='Isian Keg Perb &amp; Peng'!AV$5,'Isian Keg Perb &amp; Peng'!$A$5,IF('Koreksi (p)'!BI23='Isian Keg Perb &amp; Peng'!AV$6,'Isian Keg Perb &amp; Peng'!$A$6,IF('Koreksi (p)'!BI23='Isian Keg Perb &amp; Peng'!AV$7,'Isian Keg Perb &amp; Peng'!$A$7,IF('Koreksi (p)'!BI23='Isian Keg Perb &amp; Peng'!AV$8,'Isian Keg Perb &amp; Peng'!$A$8,IF('Koreksi (p)'!BI23='Isian Keg Perb &amp; Peng'!AV$9,'Isian Keg Perb &amp; Peng'!$A$9,IF('Koreksi (p)'!BI23='Isian Keg Perb &amp; Peng'!AV$10,'Isian Keg Perb &amp; Peng'!$A$10,IF('Koreksi (p)'!BI23='Isian Keg Perb &amp; Peng'!AV$11,'Isian Keg Perb &amp; Peng'!$A$11,IF('Koreksi (p)'!BI23='Isian Keg Perb &amp; Peng'!AV$12,'Isian Keg Perb &amp; Peng'!$A$12,IF('Koreksi (p)'!BI23='Isian Keg Perb &amp; Peng'!AV$13,'Isian Keg Perb &amp; Peng'!$A$13," "))))))))))</f>
        <v xml:space="preserve"> </v>
      </c>
      <c r="M22" s="150" t="str">
        <f>IF('Koreksi (p)'!BJ23='Isian Keg Perb &amp; Peng'!AW$4,'Isian Keg Perb &amp; Peng'!$A$4,IF('Koreksi (p)'!BJ23='Isian Keg Perb &amp; Peng'!AW$5,'Isian Keg Perb &amp; Peng'!$A$5,IF('Koreksi (p)'!BJ23='Isian Keg Perb &amp; Peng'!AW$6,'Isian Keg Perb &amp; Peng'!$A$6,IF('Koreksi (p)'!BJ23='Isian Keg Perb &amp; Peng'!AW$7,'Isian Keg Perb &amp; Peng'!$A$7,IF('Koreksi (p)'!BJ23='Isian Keg Perb &amp; Peng'!AW$8,'Isian Keg Perb &amp; Peng'!$A$8,IF('Koreksi (p)'!BJ23='Isian Keg Perb &amp; Peng'!AW$9,'Isian Keg Perb &amp; Peng'!$A$9,IF('Koreksi (p)'!BJ23='Isian Keg Perb &amp; Peng'!AW$10,'Isian Keg Perb &amp; Peng'!$A$10,IF('Koreksi (p)'!BJ23='Isian Keg Perb &amp; Peng'!AW$11,'Isian Keg Perb &amp; Peng'!$A$11,IF('Koreksi (p)'!BJ23='Isian Keg Perb &amp; Peng'!AW$12,'Isian Keg Perb &amp; Peng'!$A$12,IF('Koreksi (p)'!BJ23='Isian Keg Perb &amp; Peng'!AW$13,'Isian Keg Perb &amp; Peng'!$A$13," "))))))))))</f>
        <v xml:space="preserve"> </v>
      </c>
      <c r="N22" s="150" t="str">
        <f>IF('Koreksi (p)'!BK23='Isian Keg Perb &amp; Peng'!AX$4,'Isian Keg Perb &amp; Peng'!$A$4,IF('Koreksi (p)'!BK23='Isian Keg Perb &amp; Peng'!AX$5,'Isian Keg Perb &amp; Peng'!$A$5,IF('Koreksi (p)'!BK23='Isian Keg Perb &amp; Peng'!AX$6,'Isian Keg Perb &amp; Peng'!$A$6,IF('Koreksi (p)'!BK23='Isian Keg Perb &amp; Peng'!AX$7,'Isian Keg Perb &amp; Peng'!$A$7,IF('Koreksi (p)'!BK23='Isian Keg Perb &amp; Peng'!AX$8,'Isian Keg Perb &amp; Peng'!$A$8,IF('Koreksi (p)'!BK23='Isian Keg Perb &amp; Peng'!AX$9,'Isian Keg Perb &amp; Peng'!$A$9,IF('Koreksi (p)'!BK23='Isian Keg Perb &amp; Peng'!AX$10,'Isian Keg Perb &amp; Peng'!$A$10,IF('Koreksi (p)'!BK23='Isian Keg Perb &amp; Peng'!AX$11,'Isian Keg Perb &amp; Peng'!$A$11,IF('Koreksi (p)'!BK23='Isian Keg Perb &amp; Peng'!AX$12,'Isian Keg Perb &amp; Peng'!$A$12,IF('Koreksi (p)'!BK23='Isian Keg Perb &amp; Peng'!AX$13,'Isian Keg Perb &amp; Peng'!$A$13," "))))))))))</f>
        <v xml:space="preserve"> </v>
      </c>
      <c r="O22" s="150" t="str">
        <f>IF('Koreksi (p)'!BL23='Isian Keg Perb &amp; Peng'!AY$4,'Isian Keg Perb &amp; Peng'!$A$4,IF('Koreksi (p)'!BL23='Isian Keg Perb &amp; Peng'!AY$5,'Isian Keg Perb &amp; Peng'!$A$5,IF('Koreksi (p)'!BL23='Isian Keg Perb &amp; Peng'!AY$6,'Isian Keg Perb &amp; Peng'!$A$6,IF('Koreksi (p)'!BL23='Isian Keg Perb &amp; Peng'!AY$7,'Isian Keg Perb &amp; Peng'!$A$7,IF('Koreksi (p)'!BL23='Isian Keg Perb &amp; Peng'!AY$8,'Isian Keg Perb &amp; Peng'!$A$8,IF('Koreksi (p)'!BL23='Isian Keg Perb &amp; Peng'!AY$9,'Isian Keg Perb &amp; Peng'!$A$9,IF('Koreksi (p)'!BL23='Isian Keg Perb &amp; Peng'!AY$10,'Isian Keg Perb &amp; Peng'!$A$10,IF('Koreksi (p)'!BL23='Isian Keg Perb &amp; Peng'!AY$11,'Isian Keg Perb &amp; Peng'!$A$11,IF('Koreksi (p)'!BL23='Isian Keg Perb &amp; Peng'!AY$12,'Isian Keg Perb &amp; Peng'!$A$12,IF('Koreksi (p)'!BL23='Isian Keg Perb &amp; Peng'!AY$13,'Isian Keg Perb &amp; Peng'!$A$13," "))))))))))</f>
        <v xml:space="preserve"> </v>
      </c>
      <c r="P22" s="150" t="str">
        <f>IF('Koreksi (p)'!BM23='Isian Keg Perb &amp; Peng'!AZ$4,'Isian Keg Perb &amp; Peng'!$A$4,IF('Koreksi (p)'!BM23='Isian Keg Perb &amp; Peng'!AZ$5,'Isian Keg Perb &amp; Peng'!$A$5,IF('Koreksi (p)'!BM23='Isian Keg Perb &amp; Peng'!AZ$6,'Isian Keg Perb &amp; Peng'!$A$6,IF('Koreksi (p)'!BM23='Isian Keg Perb &amp; Peng'!AZ$7,'Isian Keg Perb &amp; Peng'!$A$7,IF('Koreksi (p)'!BM23='Isian Keg Perb &amp; Peng'!AZ$8,'Isian Keg Perb &amp; Peng'!$A$8,IF('Koreksi (p)'!BM23='Isian Keg Perb &amp; Peng'!AZ$9,'Isian Keg Perb &amp; Peng'!$A$9,IF('Koreksi (p)'!BM23='Isian Keg Perb &amp; Peng'!AZ$10,'Isian Keg Perb &amp; Peng'!$A$10,IF('Koreksi (p)'!BM23='Isian Keg Perb &amp; Peng'!AZ$11,'Isian Keg Perb &amp; Peng'!$A$11,IF('Koreksi (p)'!BM23='Isian Keg Perb &amp; Peng'!AZ$12,'Isian Keg Perb &amp; Peng'!$A$12,IF('Koreksi (p)'!BM23='Isian Keg Perb &amp; Peng'!AZ$13,'Isian Keg Perb &amp; Peng'!$A$13," "))))))))))</f>
        <v xml:space="preserve"> </v>
      </c>
      <c r="Q22" s="150" t="str">
        <f>IF('Koreksi (p)'!BN23='Isian Keg Perb &amp; Peng'!BA$4,'Isian Keg Perb &amp; Peng'!$A$4,IF('Koreksi (p)'!BN23='Isian Keg Perb &amp; Peng'!BA$5,'Isian Keg Perb &amp; Peng'!$A$5,IF('Koreksi (p)'!BN23='Isian Keg Perb &amp; Peng'!BA$6,'Isian Keg Perb &amp; Peng'!$A$6,IF('Koreksi (p)'!BN23='Isian Keg Perb &amp; Peng'!BA$7,'Isian Keg Perb &amp; Peng'!$A$7,IF('Koreksi (p)'!BN23='Isian Keg Perb &amp; Peng'!BA$8,'Isian Keg Perb &amp; Peng'!$A$8,IF('Koreksi (p)'!BN23='Isian Keg Perb &amp; Peng'!BA$9,'Isian Keg Perb &amp; Peng'!$A$9,IF('Koreksi (p)'!BN23='Isian Keg Perb &amp; Peng'!BA$10,'Isian Keg Perb &amp; Peng'!$A$10,IF('Koreksi (p)'!BN23='Isian Keg Perb &amp; Peng'!BA$11,'Isian Keg Perb &amp; Peng'!$A$11,IF('Koreksi (p)'!BN23='Isian Keg Perb &amp; Peng'!BA$12,'Isian Keg Perb &amp; Peng'!$A$12,IF('Koreksi (p)'!BN23='Isian Keg Perb &amp; Peng'!BA$13,'Isian Keg Perb &amp; Peng'!$A$13," "))))))))))</f>
        <v xml:space="preserve"> </v>
      </c>
      <c r="R22" s="150" t="str">
        <f>IF('Koreksi (p)'!BO23='Isian Keg Perb &amp; Peng'!BB$4,'Isian Keg Perb &amp; Peng'!$A$4,IF('Koreksi (p)'!BO23='Isian Keg Perb &amp; Peng'!BB$5,'Isian Keg Perb &amp; Peng'!$A$5,IF('Koreksi (p)'!BO23='Isian Keg Perb &amp; Peng'!BB$6,'Isian Keg Perb &amp; Peng'!$A$6,IF('Koreksi (p)'!BO23='Isian Keg Perb &amp; Peng'!BB$7,'Isian Keg Perb &amp; Peng'!$A$7,IF('Koreksi (p)'!BO23='Isian Keg Perb &amp; Peng'!BB$8,'Isian Keg Perb &amp; Peng'!$A$8,IF('Koreksi (p)'!BO23='Isian Keg Perb &amp; Peng'!BB$9,'Isian Keg Perb &amp; Peng'!$A$9,IF('Koreksi (p)'!BO23='Isian Keg Perb &amp; Peng'!BB$10,'Isian Keg Perb &amp; Peng'!$A$10,IF('Koreksi (p)'!BO23='Isian Keg Perb &amp; Peng'!BB$11,'Isian Keg Perb &amp; Peng'!$A$11,IF('Koreksi (p)'!BO23='Isian Keg Perb &amp; Peng'!BB$12,'Isian Keg Perb &amp; Peng'!$A$12,IF('Koreksi (p)'!BO23='Isian Keg Perb &amp; Peng'!BB$13,'Isian Keg Perb &amp; Peng'!$A$13," "))))))))))</f>
        <v xml:space="preserve"> </v>
      </c>
      <c r="S22" s="150" t="str">
        <f>IF('Koreksi (p)'!BP23='Isian Keg Perb &amp; Peng'!BC$4,'Isian Keg Perb &amp; Peng'!$A$4,IF('Koreksi (p)'!BP23='Isian Keg Perb &amp; Peng'!BC$5,'Isian Keg Perb &amp; Peng'!$A$5,IF('Koreksi (p)'!BP23='Isian Keg Perb &amp; Peng'!BC$6,'Isian Keg Perb &amp; Peng'!$A$6,IF('Koreksi (p)'!BP23='Isian Keg Perb &amp; Peng'!BC$7,'Isian Keg Perb &amp; Peng'!$A$7,IF('Koreksi (p)'!BP23='Isian Keg Perb &amp; Peng'!BC$8,'Isian Keg Perb &amp; Peng'!$A$8,IF('Koreksi (p)'!BP23='Isian Keg Perb &amp; Peng'!BC$9,'Isian Keg Perb &amp; Peng'!$A$9,IF('Koreksi (p)'!BP23='Isian Keg Perb &amp; Peng'!BC$10,'Isian Keg Perb &amp; Peng'!$A$10,IF('Koreksi (p)'!BP23='Isian Keg Perb &amp; Peng'!BC$11,'Isian Keg Perb &amp; Peng'!$A$11,IF('Koreksi (p)'!BP23='Isian Keg Perb &amp; Peng'!BC$12,'Isian Keg Perb &amp; Peng'!$A$12,IF('Koreksi (p)'!BP23='Isian Keg Perb &amp; Peng'!BC$13,'Isian Keg Perb &amp; Peng'!$A$13," "))))))))))</f>
        <v xml:space="preserve"> </v>
      </c>
      <c r="T22" s="150" t="str">
        <f>IF('Koreksi (p)'!BQ23='Isian Keg Perb &amp; Peng'!BD$4,'Isian Keg Perb &amp; Peng'!$A$4,IF('Koreksi (p)'!BQ23='Isian Keg Perb &amp; Peng'!BD$5,'Isian Keg Perb &amp; Peng'!$A$5,IF('Koreksi (p)'!BQ23='Isian Keg Perb &amp; Peng'!BD$6,'Isian Keg Perb &amp; Peng'!$A$6,IF('Koreksi (p)'!BQ23='Isian Keg Perb &amp; Peng'!BD$7,'Isian Keg Perb &amp; Peng'!$A$7,IF('Koreksi (p)'!BQ23='Isian Keg Perb &amp; Peng'!BD$8,'Isian Keg Perb &amp; Peng'!$A$8,IF('Koreksi (p)'!BQ23='Isian Keg Perb &amp; Peng'!BD$9,'Isian Keg Perb &amp; Peng'!$A$9,IF('Koreksi (p)'!BQ23='Isian Keg Perb &amp; Peng'!BD$10,'Isian Keg Perb &amp; Peng'!$A$10,IF('Koreksi (p)'!BQ23='Isian Keg Perb &amp; Peng'!BD$11,'Isian Keg Perb &amp; Peng'!$A$11,IF('Koreksi (p)'!BQ23='Isian Keg Perb &amp; Peng'!BD$12,'Isian Keg Perb &amp; Peng'!$A$12,IF('Koreksi (p)'!BQ23='Isian Keg Perb &amp; Peng'!BD$13,'Isian Keg Perb &amp; Peng'!$A$13," "))))))))))</f>
        <v xml:space="preserve"> </v>
      </c>
      <c r="U22" s="150" t="str">
        <f>IF('Koreksi (p)'!BR23='Isian Keg Perb &amp; Peng'!BE$4,'Isian Keg Perb &amp; Peng'!$A$4,IF('Koreksi (p)'!BR23='Isian Keg Perb &amp; Peng'!BE$5,'Isian Keg Perb &amp; Peng'!$A$5,IF('Koreksi (p)'!BR23='Isian Keg Perb &amp; Peng'!BE$6,'Isian Keg Perb &amp; Peng'!$A$6,IF('Koreksi (p)'!BR23='Isian Keg Perb &amp; Peng'!BE$7,'Isian Keg Perb &amp; Peng'!$A$7,IF('Koreksi (p)'!BR23='Isian Keg Perb &amp; Peng'!BE$8,'Isian Keg Perb &amp; Peng'!$A$8,IF('Koreksi (p)'!BR23='Isian Keg Perb &amp; Peng'!BE$9,'Isian Keg Perb &amp; Peng'!$A$9,IF('Koreksi (p)'!BR23='Isian Keg Perb &amp; Peng'!BE$10,'Isian Keg Perb &amp; Peng'!$A$10,IF('Koreksi (p)'!BR23='Isian Keg Perb &amp; Peng'!BE$11,'Isian Keg Perb &amp; Peng'!$A$11,IF('Koreksi (p)'!BR23='Isian Keg Perb &amp; Peng'!BE$12,'Isian Keg Perb &amp; Peng'!$A$12,IF('Koreksi (p)'!BR23='Isian Keg Perb &amp; Peng'!BE$13,'Isian Keg Perb &amp; Peng'!$A$13," "))))))))))</f>
        <v xml:space="preserve"> </v>
      </c>
      <c r="V22" s="150" t="str">
        <f>IF('Koreksi (p)'!BS23='Isian Keg Perb &amp; Peng'!BF$4,'Isian Keg Perb &amp; Peng'!$A$4,IF('Koreksi (p)'!BS23='Isian Keg Perb &amp; Peng'!BF$5,'Isian Keg Perb &amp; Peng'!$A$5,IF('Koreksi (p)'!BS23='Isian Keg Perb &amp; Peng'!BF$6,'Isian Keg Perb &amp; Peng'!$A$6,IF('Koreksi (p)'!BS23='Isian Keg Perb &amp; Peng'!BF$7,'Isian Keg Perb &amp; Peng'!$A$7,IF('Koreksi (p)'!BS23='Isian Keg Perb &amp; Peng'!BF$8,'Isian Keg Perb &amp; Peng'!$A$8,IF('Koreksi (p)'!BS23='Isian Keg Perb &amp; Peng'!BF$9,'Isian Keg Perb &amp; Peng'!$A$9,IF('Koreksi (p)'!BS23='Isian Keg Perb &amp; Peng'!BF$10,'Isian Keg Perb &amp; Peng'!$A$10,IF('Koreksi (p)'!BS23='Isian Keg Perb &amp; Peng'!BF$11,'Isian Keg Perb &amp; Peng'!$A$11,IF('Koreksi (p)'!BS23='Isian Keg Perb &amp; Peng'!BF$12,'Isian Keg Perb &amp; Peng'!$A$12,IF('Koreksi (p)'!BS23='Isian Keg Perb &amp; Peng'!BF$13,'Isian Keg Perb &amp; Peng'!$A$13," "))))))))))</f>
        <v xml:space="preserve"> </v>
      </c>
      <c r="W22" s="150" t="str">
        <f>IF('Koreksi (p)'!BT23='Isian Keg Perb &amp; Peng'!BG$4,'Isian Keg Perb &amp; Peng'!$A$4,IF('Koreksi (p)'!BT23='Isian Keg Perb &amp; Peng'!BG$5,'Isian Keg Perb &amp; Peng'!$A$5,IF('Koreksi (p)'!BT23='Isian Keg Perb &amp; Peng'!BG$6,'Isian Keg Perb &amp; Peng'!$A$6,IF('Koreksi (p)'!BT23='Isian Keg Perb &amp; Peng'!BG$7,'Isian Keg Perb &amp; Peng'!$A$7,IF('Koreksi (p)'!BT23='Isian Keg Perb &amp; Peng'!BG$8,'Isian Keg Perb &amp; Peng'!$A$8,IF('Koreksi (p)'!BT23='Isian Keg Perb &amp; Peng'!BG$9,'Isian Keg Perb &amp; Peng'!$A$9,IF('Koreksi (p)'!BT23='Isian Keg Perb &amp; Peng'!BG$10,'Isian Keg Perb &amp; Peng'!$A$10,IF('Koreksi (p)'!BT23='Isian Keg Perb &amp; Peng'!BG$11,'Isian Keg Perb &amp; Peng'!$A$11,IF('Koreksi (p)'!BT23='Isian Keg Perb &amp; Peng'!BG$12,'Isian Keg Perb &amp; Peng'!$A$12,IF('Koreksi (p)'!BT23='Isian Keg Perb &amp; Peng'!BG$13,'Isian Keg Perb &amp; Peng'!$A$13," "))))))))))</f>
        <v xml:space="preserve"> </v>
      </c>
      <c r="X22" s="150" t="str">
        <f>IF('Koreksi (p)'!BU23='Isian Keg Perb &amp; Peng'!BH$4,'Isian Keg Perb &amp; Peng'!$A$4,IF('Koreksi (p)'!BU23='Isian Keg Perb &amp; Peng'!BH$5,'Isian Keg Perb &amp; Peng'!$A$5,IF('Koreksi (p)'!BU23='Isian Keg Perb &amp; Peng'!BH$6,'Isian Keg Perb &amp; Peng'!$A$6,IF('Koreksi (p)'!BU23='Isian Keg Perb &amp; Peng'!BH$7,'Isian Keg Perb &amp; Peng'!$A$7,IF('Koreksi (p)'!BU23='Isian Keg Perb &amp; Peng'!BH$8,'Isian Keg Perb &amp; Peng'!$A$8,IF('Koreksi (p)'!BU23='Isian Keg Perb &amp; Peng'!BH$9,'Isian Keg Perb &amp; Peng'!$A$9,IF('Koreksi (p)'!BU23='Isian Keg Perb &amp; Peng'!BH$10,'Isian Keg Perb &amp; Peng'!$A$10,IF('Koreksi (p)'!BU23='Isian Keg Perb &amp; Peng'!BH$11,'Isian Keg Perb &amp; Peng'!$A$11,IF('Koreksi (p)'!BU23='Isian Keg Perb &amp; Peng'!BH$12,'Isian Keg Perb &amp; Peng'!$A$12,IF('Koreksi (p)'!BU23='Isian Keg Perb &amp; Peng'!BH$13,'Isian Keg Perb &amp; Peng'!$A$13," "))))))))))</f>
        <v xml:space="preserve"> </v>
      </c>
      <c r="Y22" s="150" t="str">
        <f>IF('Koreksi (p)'!BV23='Isian Keg Perb &amp; Peng'!BI$4,'Isian Keg Perb &amp; Peng'!$A$4,IF('Koreksi (p)'!BV23='Isian Keg Perb &amp; Peng'!BI$5,'Isian Keg Perb &amp; Peng'!$A$5,IF('Koreksi (p)'!BV23='Isian Keg Perb &amp; Peng'!BI$6,'Isian Keg Perb &amp; Peng'!$A$6,IF('Koreksi (p)'!BV23='Isian Keg Perb &amp; Peng'!BI$7,'Isian Keg Perb &amp; Peng'!$A$7,IF('Koreksi (p)'!BV23='Isian Keg Perb &amp; Peng'!BI$8,'Isian Keg Perb &amp; Peng'!$A$8,IF('Koreksi (p)'!BV23='Isian Keg Perb &amp; Peng'!BI$9,'Isian Keg Perb &amp; Peng'!$A$9,IF('Koreksi (p)'!BV23='Isian Keg Perb &amp; Peng'!BI$10,'Isian Keg Perb &amp; Peng'!$A$10,IF('Koreksi (p)'!BV23='Isian Keg Perb &amp; Peng'!BI$11,'Isian Keg Perb &amp; Peng'!$A$11,IF('Koreksi (p)'!BV23='Isian Keg Perb &amp; Peng'!BI$12,'Isian Keg Perb &amp; Peng'!$A$12,IF('Koreksi (p)'!BV23='Isian Keg Perb &amp; Peng'!BI$13,'Isian Keg Perb &amp; Peng'!$A$13," "))))))))))</f>
        <v xml:space="preserve"> </v>
      </c>
      <c r="Z22" s="150" t="str">
        <f>IF('Koreksi (p)'!BW23='Isian Keg Perb &amp; Peng'!BJ$4,'Isian Keg Perb &amp; Peng'!$A$4,IF('Koreksi (p)'!BW23='Isian Keg Perb &amp; Peng'!BJ$5,'Isian Keg Perb &amp; Peng'!$A$5,IF('Koreksi (p)'!BW23='Isian Keg Perb &amp; Peng'!BJ$6,'Isian Keg Perb &amp; Peng'!$A$6,IF('Koreksi (p)'!BW23='Isian Keg Perb &amp; Peng'!BJ$7,'Isian Keg Perb &amp; Peng'!$A$7,IF('Koreksi (p)'!BW23='Isian Keg Perb &amp; Peng'!BJ$8,'Isian Keg Perb &amp; Peng'!$A$8,IF('Koreksi (p)'!BW23='Isian Keg Perb &amp; Peng'!BJ$9,'Isian Keg Perb &amp; Peng'!$A$9,IF('Koreksi (p)'!BW23='Isian Keg Perb &amp; Peng'!BJ$10,'Isian Keg Perb &amp; Peng'!$A$10,IF('Koreksi (p)'!BW23='Isian Keg Perb &amp; Peng'!BJ$11,'Isian Keg Perb &amp; Peng'!$A$11,IF('Koreksi (p)'!BW23='Isian Keg Perb &amp; Peng'!BJ$12,'Isian Keg Perb &amp; Peng'!$A$12,IF('Koreksi (p)'!BW23='Isian Keg Perb &amp; Peng'!BJ$13,'Isian Keg Perb &amp; Peng'!$A$13," "))))))))))</f>
        <v xml:space="preserve"> </v>
      </c>
      <c r="AA22" s="150" t="str">
        <f>IF('Koreksi (p)'!BX23='Isian Keg Perb &amp; Peng'!BK$4,'Isian Keg Perb &amp; Peng'!$A$4,IF('Koreksi (p)'!BX23='Isian Keg Perb &amp; Peng'!BK$5,'Isian Keg Perb &amp; Peng'!$A$5,IF('Koreksi (p)'!BX23='Isian Keg Perb &amp; Peng'!BK$6,'Isian Keg Perb &amp; Peng'!$A$6,IF('Koreksi (p)'!BX23='Isian Keg Perb &amp; Peng'!BK$7,'Isian Keg Perb &amp; Peng'!$A$7,IF('Koreksi (p)'!BX23='Isian Keg Perb &amp; Peng'!BK$8,'Isian Keg Perb &amp; Peng'!$A$8,IF('Koreksi (p)'!BX23='Isian Keg Perb &amp; Peng'!BK$9,'Isian Keg Perb &amp; Peng'!$A$9,IF('Koreksi (p)'!BX23='Isian Keg Perb &amp; Peng'!BK$10,'Isian Keg Perb &amp; Peng'!$A$10,IF('Koreksi (p)'!BX23='Isian Keg Perb &amp; Peng'!BK$11,'Isian Keg Perb &amp; Peng'!$A$11,IF('Koreksi (p)'!BX23='Isian Keg Perb &amp; Peng'!BK$12,'Isian Keg Perb &amp; Peng'!$A$12,IF('Koreksi (p)'!BX23='Isian Keg Perb &amp; Peng'!BK$13,'Isian Keg Perb &amp; Peng'!$A$13," "))))))))))</f>
        <v xml:space="preserve"> </v>
      </c>
      <c r="AB22" s="150" t="str">
        <f>IF('Koreksi (p)'!BY23='Isian Keg Perb &amp; Peng'!BL$4,'Isian Keg Perb &amp; Peng'!$A$4,IF('Koreksi (p)'!BY23='Isian Keg Perb &amp; Peng'!BL$5,'Isian Keg Perb &amp; Peng'!$A$5,IF('Koreksi (p)'!BY23='Isian Keg Perb &amp; Peng'!BL$6,'Isian Keg Perb &amp; Peng'!$A$6,IF('Koreksi (p)'!BY23='Isian Keg Perb &amp; Peng'!BL$7,'Isian Keg Perb &amp; Peng'!$A$7,IF('Koreksi (p)'!BY23='Isian Keg Perb &amp; Peng'!BL$8,'Isian Keg Perb &amp; Peng'!$A$8,IF('Koreksi (p)'!BY23='Isian Keg Perb &amp; Peng'!BL$9,'Isian Keg Perb &amp; Peng'!$A$9,IF('Koreksi (p)'!BY23='Isian Keg Perb &amp; Peng'!BL$10,'Isian Keg Perb &amp; Peng'!$A$10,IF('Koreksi (p)'!BY23='Isian Keg Perb &amp; Peng'!BL$11,'Isian Keg Perb &amp; Peng'!$A$11,IF('Koreksi (p)'!BY23='Isian Keg Perb &amp; Peng'!BL$12,'Isian Keg Perb &amp; Peng'!$A$12,IF('Koreksi (p)'!BY23='Isian Keg Perb &amp; Peng'!BL$13,'Isian Keg Perb &amp; Peng'!$A$13," "))))))))))</f>
        <v xml:space="preserve"> </v>
      </c>
      <c r="AC22" s="150" t="str">
        <f>IF('Koreksi (p)'!BZ23='Isian Keg Perb &amp; Peng'!BM$4,'Isian Keg Perb &amp; Peng'!$A$4,IF('Koreksi (p)'!BZ23='Isian Keg Perb &amp; Peng'!BM$5,'Isian Keg Perb &amp; Peng'!$A$5,IF('Koreksi (p)'!BZ23='Isian Keg Perb &amp; Peng'!BM$6,'Isian Keg Perb &amp; Peng'!$A$6,IF('Koreksi (p)'!BZ23='Isian Keg Perb &amp; Peng'!BM$7,'Isian Keg Perb &amp; Peng'!$A$7,IF('Koreksi (p)'!BZ23='Isian Keg Perb &amp; Peng'!BM$8,'Isian Keg Perb &amp; Peng'!$A$8,IF('Koreksi (p)'!BZ23='Isian Keg Perb &amp; Peng'!BM$9,'Isian Keg Perb &amp; Peng'!$A$9,IF('Koreksi (p)'!BZ23='Isian Keg Perb &amp; Peng'!BM$10,'Isian Keg Perb &amp; Peng'!$A$10,IF('Koreksi (p)'!BZ23='Isian Keg Perb &amp; Peng'!BM$11,'Isian Keg Perb &amp; Peng'!$A$11,IF('Koreksi (p)'!BZ23='Isian Keg Perb &amp; Peng'!BM$12,'Isian Keg Perb &amp; Peng'!$A$12,IF('Koreksi (p)'!BZ23='Isian Keg Perb &amp; Peng'!BM$13,'Isian Keg Perb &amp; Peng'!$A$13," "))))))))))</f>
        <v xml:space="preserve"> </v>
      </c>
      <c r="AD22" s="150" t="str">
        <f>IF('Koreksi (p)'!CA23='Isian Keg Perb &amp; Peng'!BN$4,'Isian Keg Perb &amp; Peng'!$A$4,IF('Koreksi (p)'!CA23='Isian Keg Perb &amp; Peng'!BN$5,'Isian Keg Perb &amp; Peng'!$A$5,IF('Koreksi (p)'!CA23='Isian Keg Perb &amp; Peng'!BN$6,'Isian Keg Perb &amp; Peng'!$A$6,IF('Koreksi (p)'!CA23='Isian Keg Perb &amp; Peng'!BN$7,'Isian Keg Perb &amp; Peng'!$A$7,IF('Koreksi (p)'!CA23='Isian Keg Perb &amp; Peng'!BN$8,'Isian Keg Perb &amp; Peng'!$A$8,IF('Koreksi (p)'!CA23='Isian Keg Perb &amp; Peng'!BN$9,'Isian Keg Perb &amp; Peng'!$A$9,IF('Koreksi (p)'!CA23='Isian Keg Perb &amp; Peng'!BN$10,'Isian Keg Perb &amp; Peng'!$A$10,IF('Koreksi (p)'!CA23='Isian Keg Perb &amp; Peng'!BN$11,'Isian Keg Perb &amp; Peng'!$A$11,IF('Koreksi (p)'!CA23='Isian Keg Perb &amp; Peng'!BN$12,'Isian Keg Perb &amp; Peng'!$A$12,IF('Koreksi (p)'!CA23='Isian Keg Perb &amp; Peng'!BN$13,'Isian Keg Perb &amp; Peng'!$A$13," "))))))))))</f>
        <v xml:space="preserve"> </v>
      </c>
      <c r="AE22" s="150" t="str">
        <f>IF('Koreksi (p)'!CB23='Isian Keg Perb &amp; Peng'!BO$4,'Isian Keg Perb &amp; Peng'!$A$4,IF('Koreksi (p)'!CB23='Isian Keg Perb &amp; Peng'!BO$5,'Isian Keg Perb &amp; Peng'!$A$5,IF('Koreksi (p)'!CB23='Isian Keg Perb &amp; Peng'!BO$6,'Isian Keg Perb &amp; Peng'!$A$6,IF('Koreksi (p)'!CB23='Isian Keg Perb &amp; Peng'!BO$7,'Isian Keg Perb &amp; Peng'!$A$7,IF('Koreksi (p)'!CB23='Isian Keg Perb &amp; Peng'!BO$8,'Isian Keg Perb &amp; Peng'!$A$8,IF('Koreksi (p)'!CB23='Isian Keg Perb &amp; Peng'!BO$9,'Isian Keg Perb &amp; Peng'!$A$9,IF('Koreksi (p)'!CB23='Isian Keg Perb &amp; Peng'!BO$10,'Isian Keg Perb &amp; Peng'!$A$10,IF('Koreksi (p)'!CB23='Isian Keg Perb &amp; Peng'!BO$11,'Isian Keg Perb &amp; Peng'!$A$11,IF('Koreksi (p)'!CB23='Isian Keg Perb &amp; Peng'!BO$12,'Isian Keg Perb &amp; Peng'!$A$12,IF('Koreksi (p)'!CB23='Isian Keg Perb &amp; Peng'!BO$13,'Isian Keg Perb &amp; Peng'!$A$13," "))))))))))</f>
        <v xml:space="preserve"> </v>
      </c>
      <c r="AF22" s="150" t="str">
        <f>IF('Koreksi (p)'!CC23='Isian Keg Perb &amp; Peng'!BP$4,'Isian Keg Perb &amp; Peng'!$A$4,IF('Koreksi (p)'!CC23='Isian Keg Perb &amp; Peng'!BP$5,'Isian Keg Perb &amp; Peng'!$A$5,IF('Koreksi (p)'!CC23='Isian Keg Perb &amp; Peng'!BP$6,'Isian Keg Perb &amp; Peng'!$A$6,IF('Koreksi (p)'!CC23='Isian Keg Perb &amp; Peng'!BP$7,'Isian Keg Perb &amp; Peng'!$A$7,IF('Koreksi (p)'!CC23='Isian Keg Perb &amp; Peng'!BP$8,'Isian Keg Perb &amp; Peng'!$A$8,IF('Koreksi (p)'!CC23='Isian Keg Perb &amp; Peng'!BP$9,'Isian Keg Perb &amp; Peng'!$A$9,IF('Koreksi (p)'!CC23='Isian Keg Perb &amp; Peng'!BP$10,'Isian Keg Perb &amp; Peng'!$A$10,IF('Koreksi (p)'!CC23='Isian Keg Perb &amp; Peng'!BP$11,'Isian Keg Perb &amp; Peng'!$A$11,IF('Koreksi (p)'!CC23='Isian Keg Perb &amp; Peng'!BP$12,'Isian Keg Perb &amp; Peng'!$A$12,IF('Koreksi (p)'!CC23='Isian Keg Perb &amp; Peng'!BP$13,'Isian Keg Perb &amp; Peng'!$A$13," "))))))))))</f>
        <v xml:space="preserve"> </v>
      </c>
      <c r="AG22" s="150" t="str">
        <f>IF('Koreksi (p)'!CD23='Isian Keg Perb &amp; Peng'!BQ$4,'Isian Keg Perb &amp; Peng'!$A$4,IF('Koreksi (p)'!CD23='Isian Keg Perb &amp; Peng'!BQ$5,'Isian Keg Perb &amp; Peng'!$A$5,IF('Koreksi (p)'!CD23='Isian Keg Perb &amp; Peng'!BQ$6,'Isian Keg Perb &amp; Peng'!$A$6,IF('Koreksi (p)'!CD23='Isian Keg Perb &amp; Peng'!BQ$7,'Isian Keg Perb &amp; Peng'!$A$7,IF('Koreksi (p)'!CD23='Isian Keg Perb &amp; Peng'!BQ$8,'Isian Keg Perb &amp; Peng'!$A$8,IF('Koreksi (p)'!CD23='Isian Keg Perb &amp; Peng'!BQ$9,'Isian Keg Perb &amp; Peng'!$A$9,IF('Koreksi (p)'!CD23='Isian Keg Perb &amp; Peng'!BQ$10,'Isian Keg Perb &amp; Peng'!$A$10,IF('Koreksi (p)'!CD23='Isian Keg Perb &amp; Peng'!BQ$11,'Isian Keg Perb &amp; Peng'!$A$11,IF('Koreksi (p)'!CD23='Isian Keg Perb &amp; Peng'!BQ$12,'Isian Keg Perb &amp; Peng'!$A$12,IF('Koreksi (p)'!CD23='Isian Keg Perb &amp; Peng'!BQ$13,'Isian Keg Perb &amp; Peng'!$A$13," "))))))))))</f>
        <v xml:space="preserve"> </v>
      </c>
      <c r="AH22" s="150" t="str">
        <f>IF('Koreksi (p)'!CE23='Isian Keg Perb &amp; Peng'!BR$4,'Isian Keg Perb &amp; Peng'!$A$4,IF('Koreksi (p)'!CE23='Isian Keg Perb &amp; Peng'!BR$5,'Isian Keg Perb &amp; Peng'!$A$5,IF('Koreksi (p)'!CE23='Isian Keg Perb &amp; Peng'!BR$6,'Isian Keg Perb &amp; Peng'!$A$6,IF('Koreksi (p)'!CE23='Isian Keg Perb &amp; Peng'!BR$7,'Isian Keg Perb &amp; Peng'!$A$7,IF('Koreksi (p)'!CE23='Isian Keg Perb &amp; Peng'!BR$8,'Isian Keg Perb &amp; Peng'!$A$8,IF('Koreksi (p)'!CE23='Isian Keg Perb &amp; Peng'!BR$9,'Isian Keg Perb &amp; Peng'!$A$9,IF('Koreksi (p)'!CE23='Isian Keg Perb &amp; Peng'!BR$10,'Isian Keg Perb &amp; Peng'!$A$10,IF('Koreksi (p)'!CE23='Isian Keg Perb &amp; Peng'!BR$11,'Isian Keg Perb &amp; Peng'!$A$11,IF('Koreksi (p)'!CE23='Isian Keg Perb &amp; Peng'!BR$12,'Isian Keg Perb &amp; Peng'!$A$12,IF('Koreksi (p)'!CE23='Isian Keg Perb &amp; Peng'!BR$13,'Isian Keg Perb &amp; Peng'!$A$13," "))))))))))</f>
        <v xml:space="preserve"> </v>
      </c>
      <c r="AI22" s="150" t="str">
        <f>IF('Koreksi (p)'!CF23='Isian Keg Perb &amp; Peng'!BS$4,'Isian Keg Perb &amp; Peng'!$A$4,IF('Koreksi (p)'!CF23='Isian Keg Perb &amp; Peng'!BS$5,'Isian Keg Perb &amp; Peng'!$A$5,IF('Koreksi (p)'!CF23='Isian Keg Perb &amp; Peng'!BS$6,'Isian Keg Perb &amp; Peng'!$A$6,IF('Koreksi (p)'!CF23='Isian Keg Perb &amp; Peng'!BS$7,'Isian Keg Perb &amp; Peng'!$A$7,IF('Koreksi (p)'!CF23='Isian Keg Perb &amp; Peng'!BS$8,'Isian Keg Perb &amp; Peng'!$A$8,IF('Koreksi (p)'!CF23='Isian Keg Perb &amp; Peng'!BS$9,'Isian Keg Perb &amp; Peng'!$A$9,IF('Koreksi (p)'!CF23='Isian Keg Perb &amp; Peng'!BS$10,'Isian Keg Perb &amp; Peng'!$A$10,IF('Koreksi (p)'!CF23='Isian Keg Perb &amp; Peng'!BS$11,'Isian Keg Perb &amp; Peng'!$A$11,IF('Koreksi (p)'!CF23='Isian Keg Perb &amp; Peng'!BS$12,'Isian Keg Perb &amp; Peng'!$A$12,IF('Koreksi (p)'!CF23='Isian Keg Perb &amp; Peng'!BS$13,'Isian Keg Perb &amp; Peng'!$A$13," "))))))))))</f>
        <v xml:space="preserve"> </v>
      </c>
      <c r="AJ22" s="150" t="str">
        <f>IF('Koreksi (p)'!CG23='Isian Keg Perb &amp; Peng'!BT$4,'Isian Keg Perb &amp; Peng'!$A$4,IF('Koreksi (p)'!CG23='Isian Keg Perb &amp; Peng'!BT$5,'Isian Keg Perb &amp; Peng'!$A$5,IF('Koreksi (p)'!CG23='Isian Keg Perb &amp; Peng'!BT$6,'Isian Keg Perb &amp; Peng'!$A$6,IF('Koreksi (p)'!CG23='Isian Keg Perb &amp; Peng'!BT$7,'Isian Keg Perb &amp; Peng'!$A$7,IF('Koreksi (p)'!CG23='Isian Keg Perb &amp; Peng'!BT$8,'Isian Keg Perb &amp; Peng'!$A$8,IF('Koreksi (p)'!CG23='Isian Keg Perb &amp; Peng'!BT$9,'Isian Keg Perb &amp; Peng'!$A$9,IF('Koreksi (p)'!CG23='Isian Keg Perb &amp; Peng'!BT$10,'Isian Keg Perb &amp; Peng'!$A$10,IF('Koreksi (p)'!CG23='Isian Keg Perb &amp; Peng'!BT$11,'Isian Keg Perb &amp; Peng'!$A$11,IF('Koreksi (p)'!CG23='Isian Keg Perb &amp; Peng'!BT$12,'Isian Keg Perb &amp; Peng'!$A$12,IF('Koreksi (p)'!CG23='Isian Keg Perb &amp; Peng'!BT$13,'Isian Keg Perb &amp; Peng'!$A$13," "))))))))))</f>
        <v xml:space="preserve"> </v>
      </c>
      <c r="AK22" s="150" t="str">
        <f>IF('Koreksi (p)'!CH23='Isian Keg Perb &amp; Peng'!BU$4,'Isian Keg Perb &amp; Peng'!$A$4,IF('Koreksi (p)'!CH23='Isian Keg Perb &amp; Peng'!BU$5,'Isian Keg Perb &amp; Peng'!$A$5,IF('Koreksi (p)'!CH23='Isian Keg Perb &amp; Peng'!BU$6,'Isian Keg Perb &amp; Peng'!$A$6,IF('Koreksi (p)'!CH23='Isian Keg Perb &amp; Peng'!BU$7,'Isian Keg Perb &amp; Peng'!$A$7,IF('Koreksi (p)'!CH23='Isian Keg Perb &amp; Peng'!BU$8,'Isian Keg Perb &amp; Peng'!$A$8,IF('Koreksi (p)'!CH23='Isian Keg Perb &amp; Peng'!BU$9,'Isian Keg Perb &amp; Peng'!$A$9,IF('Koreksi (p)'!CH23='Isian Keg Perb &amp; Peng'!BU$10,'Isian Keg Perb &amp; Peng'!$A$10,IF('Koreksi (p)'!CH23='Isian Keg Perb &amp; Peng'!BU$11,'Isian Keg Perb &amp; Peng'!$A$11,IF('Koreksi (p)'!CH23='Isian Keg Perb &amp; Peng'!BU$12,'Isian Keg Perb &amp; Peng'!$A$12,IF('Koreksi (p)'!CH23='Isian Keg Perb &amp; Peng'!BU$13,'Isian Keg Perb &amp; Peng'!$A$13," "))))))))))</f>
        <v xml:space="preserve"> </v>
      </c>
      <c r="AL22" s="150" t="str">
        <f>IF('Koreksi (p)'!CI23='Isian Keg Perb &amp; Peng'!BV$4,'Isian Keg Perb &amp; Peng'!$A$4,IF('Koreksi (p)'!CI23='Isian Keg Perb &amp; Peng'!BV$5,'Isian Keg Perb &amp; Peng'!$A$5,IF('Koreksi (p)'!CI23='Isian Keg Perb &amp; Peng'!BV$6,'Isian Keg Perb &amp; Peng'!$A$6,IF('Koreksi (p)'!CI23='Isian Keg Perb &amp; Peng'!BV$7,'Isian Keg Perb &amp; Peng'!$A$7,IF('Koreksi (p)'!CI23='Isian Keg Perb &amp; Peng'!BV$8,'Isian Keg Perb &amp; Peng'!$A$8,IF('Koreksi (p)'!CI23='Isian Keg Perb &amp; Peng'!BV$9,'Isian Keg Perb &amp; Peng'!$A$9,IF('Koreksi (p)'!CI23='Isian Keg Perb &amp; Peng'!BV$10,'Isian Keg Perb &amp; Peng'!$A$10,IF('Koreksi (p)'!CI23='Isian Keg Perb &amp; Peng'!BV$11,'Isian Keg Perb &amp; Peng'!$A$11,IF('Koreksi (p)'!CI23='Isian Keg Perb &amp; Peng'!BV$12,'Isian Keg Perb &amp; Peng'!$A$12,IF('Koreksi (p)'!CI23='Isian Keg Perb &amp; Peng'!BV$13,'Isian Keg Perb &amp; Peng'!$A$13," "))))))))))</f>
        <v xml:space="preserve"> </v>
      </c>
      <c r="AM22" s="150" t="str">
        <f>IF('Koreksi (p)'!CJ23='Isian Keg Perb &amp; Peng'!BW$4,'Isian Keg Perb &amp; Peng'!$A$4,IF('Koreksi (p)'!CJ23='Isian Keg Perb &amp; Peng'!BW$5,'Isian Keg Perb &amp; Peng'!$A$5,IF('Koreksi (p)'!CJ23='Isian Keg Perb &amp; Peng'!BW$6,'Isian Keg Perb &amp; Peng'!$A$6,IF('Koreksi (p)'!CJ23='Isian Keg Perb &amp; Peng'!BW$7,'Isian Keg Perb &amp; Peng'!$A$7,IF('Koreksi (p)'!CJ23='Isian Keg Perb &amp; Peng'!BW$8,'Isian Keg Perb &amp; Peng'!$A$8,IF('Koreksi (p)'!CJ23='Isian Keg Perb &amp; Peng'!BW$9,'Isian Keg Perb &amp; Peng'!$A$9,IF('Koreksi (p)'!CJ23='Isian Keg Perb &amp; Peng'!BW$10,'Isian Keg Perb &amp; Peng'!$A$10,IF('Koreksi (p)'!CJ23='Isian Keg Perb &amp; Peng'!BW$11,'Isian Keg Perb &amp; Peng'!$A$11,IF('Koreksi (p)'!CJ23='Isian Keg Perb &amp; Peng'!BW$12,'Isian Keg Perb &amp; Peng'!$A$12,IF('Koreksi (p)'!CJ23='Isian Keg Perb &amp; Peng'!BW$13,'Isian Keg Perb &amp; Peng'!$A$13," "))))))))))</f>
        <v xml:space="preserve"> </v>
      </c>
      <c r="AN22" s="150" t="str">
        <f>IF('Koreksi (p)'!CK23='Isian Keg Perb &amp; Peng'!BX$4,'Isian Keg Perb &amp; Peng'!$A$4,IF('Koreksi (p)'!CK23='Isian Keg Perb &amp; Peng'!BX$5,'Isian Keg Perb &amp; Peng'!$A$5,IF('Koreksi (p)'!CK23='Isian Keg Perb &amp; Peng'!BX$6,'Isian Keg Perb &amp; Peng'!$A$6,IF('Koreksi (p)'!CK23='Isian Keg Perb &amp; Peng'!BX$7,'Isian Keg Perb &amp; Peng'!$A$7,IF('Koreksi (p)'!CK23='Isian Keg Perb &amp; Peng'!BX$8,'Isian Keg Perb &amp; Peng'!$A$8,IF('Koreksi (p)'!CK23='Isian Keg Perb &amp; Peng'!BX$9,'Isian Keg Perb &amp; Peng'!$A$9,IF('Koreksi (p)'!CK23='Isian Keg Perb &amp; Peng'!BX$10,'Isian Keg Perb &amp; Peng'!$A$10,IF('Koreksi (p)'!CK23='Isian Keg Perb &amp; Peng'!BX$11,'Isian Keg Perb &amp; Peng'!$A$11,IF('Koreksi (p)'!CK23='Isian Keg Perb &amp; Peng'!BX$12,'Isian Keg Perb &amp; Peng'!$A$12,IF('Koreksi (p)'!CK23='Isian Keg Perb &amp; Peng'!BX$13,'Isian Keg Perb &amp; Peng'!$A$13," "))))))))))</f>
        <v xml:space="preserve"> </v>
      </c>
      <c r="AO22" s="150" t="str">
        <f>IF('Koreksi (p)'!CL23='Isian Keg Perb &amp; Peng'!BY$4,'Isian Keg Perb &amp; Peng'!$A$4,IF('Koreksi (p)'!CL23='Isian Keg Perb &amp; Peng'!BY$5,'Isian Keg Perb &amp; Peng'!$A$5,IF('Koreksi (p)'!CL23='Isian Keg Perb &amp; Peng'!BY$6,'Isian Keg Perb &amp; Peng'!$A$6,IF('Koreksi (p)'!CL23='Isian Keg Perb &amp; Peng'!BY$7,'Isian Keg Perb &amp; Peng'!$A$7,IF('Koreksi (p)'!CL23='Isian Keg Perb &amp; Peng'!BY$8,'Isian Keg Perb &amp; Peng'!$A$8,IF('Koreksi (p)'!CL23='Isian Keg Perb &amp; Peng'!BY$9,'Isian Keg Perb &amp; Peng'!$A$9,IF('Koreksi (p)'!CL23='Isian Keg Perb &amp; Peng'!BY$10,'Isian Keg Perb &amp; Peng'!$A$10,IF('Koreksi (p)'!CL23='Isian Keg Perb &amp; Peng'!BY$11,'Isian Keg Perb &amp; Peng'!$A$11,IF('Koreksi (p)'!CL23='Isian Keg Perb &amp; Peng'!BY$12,'Isian Keg Perb &amp; Peng'!$A$12,IF('Koreksi (p)'!CL23='Isian Keg Perb &amp; Peng'!BY$13,'Isian Keg Perb &amp; Peng'!$A$13," "))))))))))</f>
        <v xml:space="preserve"> </v>
      </c>
      <c r="AP22" s="150" t="str">
        <f>IF('Koreksi (p)'!CM23='Isian Keg Perb &amp; Peng'!BZ$4,'Isian Keg Perb &amp; Peng'!$A$4,IF('Koreksi (p)'!CM23='Isian Keg Perb &amp; Peng'!BZ$5,'Isian Keg Perb &amp; Peng'!$A$5,IF('Koreksi (p)'!CM23='Isian Keg Perb &amp; Peng'!BZ$6,'Isian Keg Perb &amp; Peng'!$A$6,IF('Koreksi (p)'!CM23='Isian Keg Perb &amp; Peng'!BZ$7,'Isian Keg Perb &amp; Peng'!$A$7,IF('Koreksi (p)'!CM23='Isian Keg Perb &amp; Peng'!BZ$8,'Isian Keg Perb &amp; Peng'!$A$8,IF('Koreksi (p)'!CM23='Isian Keg Perb &amp; Peng'!BZ$9,'Isian Keg Perb &amp; Peng'!$A$9,IF('Koreksi (p)'!CM23='Isian Keg Perb &amp; Peng'!BZ$10,'Isian Keg Perb &amp; Peng'!$A$10,IF('Koreksi (p)'!CM23='Isian Keg Perb &amp; Peng'!BZ$11,'Isian Keg Perb &amp; Peng'!$A$11,IF('Koreksi (p)'!CM23='Isian Keg Perb &amp; Peng'!BZ$12,'Isian Keg Perb &amp; Peng'!$A$12,IF('Koreksi (p)'!CM23='Isian Keg Perb &amp; Peng'!BZ$13,'Isian Keg Perb &amp; Peng'!$A$13," "))))))))))</f>
        <v xml:space="preserve"> </v>
      </c>
      <c r="AQ22" s="150" t="str">
        <f>IF('Koreksi (p)'!CN23='Isian Keg Perb &amp; Peng'!CA$4,'Isian Keg Perb &amp; Peng'!$A$4,IF('Koreksi (p)'!CN23='Isian Keg Perb &amp; Peng'!CA$5,'Isian Keg Perb &amp; Peng'!$A$5,IF('Koreksi (p)'!CN23='Isian Keg Perb &amp; Peng'!CA$6,'Isian Keg Perb &amp; Peng'!$A$6,IF('Koreksi (p)'!CN23='Isian Keg Perb &amp; Peng'!CA$7,'Isian Keg Perb &amp; Peng'!$A$7,IF('Koreksi (p)'!CN23='Isian Keg Perb &amp; Peng'!CA$8,'Isian Keg Perb &amp; Peng'!$A$8,IF('Koreksi (p)'!CN23='Isian Keg Perb &amp; Peng'!CA$9,'Isian Keg Perb &amp; Peng'!$A$9,IF('Koreksi (p)'!CN23='Isian Keg Perb &amp; Peng'!CA$10,'Isian Keg Perb &amp; Peng'!$A$10,IF('Koreksi (p)'!CN23='Isian Keg Perb &amp; Peng'!CA$11,'Isian Keg Perb &amp; Peng'!$A$11,IF('Koreksi (p)'!CN23='Isian Keg Perb &amp; Peng'!CA$12,'Isian Keg Perb &amp; Peng'!$A$12,IF('Koreksi (p)'!CN23='Isian Keg Perb &amp; Peng'!CA$13,'Isian Keg Perb &amp; Peng'!$A$13," "))))))))))</f>
        <v xml:space="preserve"> </v>
      </c>
      <c r="AR22" s="150" t="str">
        <f>IF('Koreksi (p)'!CO23='Isian Keg Perb &amp; Peng'!CB$4,'Isian Keg Perb &amp; Peng'!$A$4,IF('Koreksi (p)'!CO23='Isian Keg Perb &amp; Peng'!CB$5,'Isian Keg Perb &amp; Peng'!$A$5,IF('Koreksi (p)'!CO23='Isian Keg Perb &amp; Peng'!CB$6,'Isian Keg Perb &amp; Peng'!$A$6,IF('Koreksi (p)'!CO23='Isian Keg Perb &amp; Peng'!CB$7,'Isian Keg Perb &amp; Peng'!$A$7,IF('Koreksi (p)'!CO23='Isian Keg Perb &amp; Peng'!CB$8,'Isian Keg Perb &amp; Peng'!$A$8,IF('Koreksi (p)'!CO23='Isian Keg Perb &amp; Peng'!CB$9,'Isian Keg Perb &amp; Peng'!$A$9,IF('Koreksi (p)'!CO23='Isian Keg Perb &amp; Peng'!CB$10,'Isian Keg Perb &amp; Peng'!$A$10,IF('Koreksi (p)'!CO23='Isian Keg Perb &amp; Peng'!CB$11,'Isian Keg Perb &amp; Peng'!$A$11,IF('Koreksi (p)'!CO23='Isian Keg Perb &amp; Peng'!CB$12,'Isian Keg Perb &amp; Peng'!$A$12,IF('Koreksi (p)'!CO23='Isian Keg Perb &amp; Peng'!CB$13,'Isian Keg Perb &amp; Peng'!$A$13," "))))))))))</f>
        <v xml:space="preserve"> </v>
      </c>
      <c r="AS22" s="150" t="str">
        <f>IF('Koreksi (p)'!CP23='Isian Keg Perb &amp; Peng'!CC$4,'Isian Keg Perb &amp; Peng'!$A$4,IF('Koreksi (p)'!CP23='Isian Keg Perb &amp; Peng'!CC$5,'Isian Keg Perb &amp; Peng'!$A$5,IF('Koreksi (p)'!CP23='Isian Keg Perb &amp; Peng'!CC$6,'Isian Keg Perb &amp; Peng'!$A$6,IF('Koreksi (p)'!CP23='Isian Keg Perb &amp; Peng'!CC$7,'Isian Keg Perb &amp; Peng'!$A$7,IF('Koreksi (p)'!CP23='Isian Keg Perb &amp; Peng'!CC$8,'Isian Keg Perb &amp; Peng'!$A$8,IF('Koreksi (p)'!CP23='Isian Keg Perb &amp; Peng'!CC$9,'Isian Keg Perb &amp; Peng'!$A$9,IF('Koreksi (p)'!CP23='Isian Keg Perb &amp; Peng'!CC$10,'Isian Keg Perb &amp; Peng'!$A$10,IF('Koreksi (p)'!CP23='Isian Keg Perb &amp; Peng'!CC$11,'Isian Keg Perb &amp; Peng'!$A$11,IF('Koreksi (p)'!CP23='Isian Keg Perb &amp; Peng'!CC$12,'Isian Keg Perb &amp; Peng'!$A$12,IF('Koreksi (p)'!CP23='Isian Keg Perb &amp; Peng'!CC$13,'Isian Keg Perb &amp; Peng'!$A$13," "))))))))))</f>
        <v xml:space="preserve"> </v>
      </c>
      <c r="AT22" s="150" t="str">
        <f t="shared" si="0"/>
        <v xml:space="preserve">   Satuan BesaranSatuan Besaran                                   </v>
      </c>
      <c r="AU22" s="150" t="e">
        <f t="shared" si="1"/>
        <v>#VALUE!</v>
      </c>
      <c r="AV22" s="150" t="str">
        <f t="shared" si="2"/>
        <v/>
      </c>
      <c r="AW22" s="150">
        <f t="shared" si="3"/>
        <v>4</v>
      </c>
      <c r="AX22" s="150" t="str">
        <f t="shared" si="4"/>
        <v xml:space="preserve">Satuan Besaran, </v>
      </c>
      <c r="AY22" s="150" t="e">
        <f t="shared" si="5"/>
        <v>#VALUE!</v>
      </c>
      <c r="AZ22" s="150" t="str">
        <f t="shared" si="6"/>
        <v/>
      </c>
      <c r="BA22" s="150" t="e">
        <f t="shared" si="7"/>
        <v>#VALUE!</v>
      </c>
      <c r="BB22" s="150" t="str">
        <f t="shared" si="8"/>
        <v/>
      </c>
      <c r="BC22" s="150" t="e">
        <f t="shared" si="9"/>
        <v>#VALUE!</v>
      </c>
      <c r="BD22" s="150" t="str">
        <f t="shared" si="10"/>
        <v/>
      </c>
      <c r="BE22" s="150" t="e">
        <f t="shared" si="11"/>
        <v>#VALUE!</v>
      </c>
      <c r="BF22" s="150" t="str">
        <f t="shared" si="12"/>
        <v/>
      </c>
      <c r="BG22" s="150" t="e">
        <f t="shared" si="13"/>
        <v>#VALUE!</v>
      </c>
      <c r="BH22" s="150" t="str">
        <f t="shared" si="14"/>
        <v/>
      </c>
      <c r="BI22" s="150" t="e">
        <f t="shared" si="15"/>
        <v>#VALUE!</v>
      </c>
      <c r="BJ22" s="150" t="str">
        <f t="shared" si="16"/>
        <v/>
      </c>
      <c r="BK22" s="150" t="e">
        <f t="shared" si="17"/>
        <v>#VALUE!</v>
      </c>
      <c r="BL22" s="150" t="str">
        <f t="shared" si="18"/>
        <v/>
      </c>
      <c r="BM22" s="150" t="e">
        <f t="shared" si="19"/>
        <v>#VALUE!</v>
      </c>
      <c r="BN22" s="150" t="str">
        <f t="shared" si="20"/>
        <v/>
      </c>
      <c r="BO22" s="26" t="str">
        <f t="shared" si="21"/>
        <v xml:space="preserve">Satuan Besaran, </v>
      </c>
      <c r="BP22" s="27" t="str">
        <f>IF(E22="X",'Isian Keg Perb &amp; Peng'!$CE$4,"")</f>
        <v/>
      </c>
      <c r="BQ22" s="27" t="str">
        <f>IF(E22="X",'Isian Keg Perb &amp; Peng'!$CF$4,"")</f>
        <v/>
      </c>
    </row>
    <row r="23" spans="2:69" s="30" customFormat="1" ht="59.25" hidden="1" customHeight="1">
      <c r="B23" s="27">
        <f>'Analisis (p)'!A25</f>
        <v>12</v>
      </c>
      <c r="C23" s="25" t="str">
        <f>'Analisis (p)'!B25</f>
        <v>IDA NURYANI</v>
      </c>
      <c r="D23" s="32"/>
      <c r="E23" s="27" t="str">
        <f>'Analisis (p)'!CJ25</f>
        <v>-</v>
      </c>
      <c r="F23" s="150" t="str">
        <f>IF('Koreksi (p)'!BC24='Isian Keg Perb &amp; Peng'!AP$4,'Isian Keg Perb &amp; Peng'!$A$4,IF('Koreksi (p)'!BC24='Isian Keg Perb &amp; Peng'!AP$5,'Isian Keg Perb &amp; Peng'!$A$5,IF('Koreksi (p)'!BC24='Isian Keg Perb &amp; Peng'!AP$6,'Isian Keg Perb &amp; Peng'!$A$6,IF('Koreksi (p)'!BC24='Isian Keg Perb &amp; Peng'!AP$7,'Isian Keg Perb &amp; Peng'!$A$7,IF('Koreksi (p)'!BC24='Isian Keg Perb &amp; Peng'!AP$8,'Isian Keg Perb &amp; Peng'!$A$8,IF('Koreksi (p)'!BC24='Isian Keg Perb &amp; Peng'!AP$9,'Isian Keg Perb &amp; Peng'!$A$9,IF('Koreksi (p)'!BC24='Isian Keg Perb &amp; Peng'!AP$10,'Isian Keg Perb &amp; Peng'!$A$10,IF('Koreksi (p)'!BC24='Isian Keg Perb &amp; Peng'!AP$11,'Isian Keg Perb &amp; Peng'!$A$11,IF('Koreksi (p)'!BC24='Isian Keg Perb &amp; Peng'!AP$12,'Isian Keg Perb &amp; Peng'!$A$12,IF('Koreksi (p)'!BC24='Isian Keg Perb &amp; Peng'!AP$13,'Isian Keg Perb &amp; Peng'!$A$13," "))))))))))</f>
        <v xml:space="preserve"> </v>
      </c>
      <c r="G23" s="150" t="str">
        <f>IF('Koreksi (p)'!BD24='Isian Keg Perb &amp; Peng'!AQ$4,'Isian Keg Perb &amp; Peng'!$A$4,IF('Koreksi (p)'!BD24='Isian Keg Perb &amp; Peng'!AQ$5,'Isian Keg Perb &amp; Peng'!$A$5,IF('Koreksi (p)'!BD24='Isian Keg Perb &amp; Peng'!AQ$6,'Isian Keg Perb &amp; Peng'!$A$6,IF('Koreksi (p)'!BD24='Isian Keg Perb &amp; Peng'!AQ$7,'Isian Keg Perb &amp; Peng'!$A$7,IF('Koreksi (p)'!BD24='Isian Keg Perb &amp; Peng'!AQ$8,'Isian Keg Perb &amp; Peng'!$A$8,IF('Koreksi (p)'!BD24='Isian Keg Perb &amp; Peng'!AQ$9,'Isian Keg Perb &amp; Peng'!$A$9,IF('Koreksi (p)'!BD24='Isian Keg Perb &amp; Peng'!AQ$10,'Isian Keg Perb &amp; Peng'!$A$10,IF('Koreksi (p)'!BD24='Isian Keg Perb &amp; Peng'!AQ$11,'Isian Keg Perb &amp; Peng'!$A$11,IF('Koreksi (p)'!BD24='Isian Keg Perb &amp; Peng'!AQ$12,'Isian Keg Perb &amp; Peng'!$A$12,IF('Koreksi (p)'!BD24='Isian Keg Perb &amp; Peng'!AQ$13,'Isian Keg Perb &amp; Peng'!$A$13," "))))))))))</f>
        <v xml:space="preserve"> </v>
      </c>
      <c r="H23" s="150" t="str">
        <f>IF('Koreksi (p)'!BE24='Isian Keg Perb &amp; Peng'!AR$4,'Isian Keg Perb &amp; Peng'!$A$4,IF('Koreksi (p)'!BE24='Isian Keg Perb &amp; Peng'!AR$5,'Isian Keg Perb &amp; Peng'!$A$5,IF('Koreksi (p)'!BE24='Isian Keg Perb &amp; Peng'!AR$6,'Isian Keg Perb &amp; Peng'!$A$6,IF('Koreksi (p)'!BE24='Isian Keg Perb &amp; Peng'!AR$7,'Isian Keg Perb &amp; Peng'!$A$7,IF('Koreksi (p)'!BE24='Isian Keg Perb &amp; Peng'!AR$8,'Isian Keg Perb &amp; Peng'!$A$8,IF('Koreksi (p)'!BE24='Isian Keg Perb &amp; Peng'!AR$9,'Isian Keg Perb &amp; Peng'!$A$9,IF('Koreksi (p)'!BE24='Isian Keg Perb &amp; Peng'!AR$10,'Isian Keg Perb &amp; Peng'!$A$10,IF('Koreksi (p)'!BE24='Isian Keg Perb &amp; Peng'!AR$11,'Isian Keg Perb &amp; Peng'!$A$11,IF('Koreksi (p)'!BE24='Isian Keg Perb &amp; Peng'!AR$12,'Isian Keg Perb &amp; Peng'!$A$12,IF('Koreksi (p)'!BE24='Isian Keg Perb &amp; Peng'!AR$13,'Isian Keg Perb &amp; Peng'!$A$13," "))))))))))</f>
        <v>Besaran Pokok/Turunan</v>
      </c>
      <c r="I23" s="150" t="str">
        <f>IF('Koreksi (p)'!BF24='Isian Keg Perb &amp; Peng'!AS$4,'Isian Keg Perb &amp; Peng'!$A$4,IF('Koreksi (p)'!BF24='Isian Keg Perb &amp; Peng'!AS$5,'Isian Keg Perb &amp; Peng'!$A$5,IF('Koreksi (p)'!BF24='Isian Keg Perb &amp; Peng'!AS$6,'Isian Keg Perb &amp; Peng'!$A$6,IF('Koreksi (p)'!BF24='Isian Keg Perb &amp; Peng'!AS$7,'Isian Keg Perb &amp; Peng'!$A$7,IF('Koreksi (p)'!BF24='Isian Keg Perb &amp; Peng'!AS$8,'Isian Keg Perb &amp; Peng'!$A$8,IF('Koreksi (p)'!BF24='Isian Keg Perb &amp; Peng'!AS$9,'Isian Keg Perb &amp; Peng'!$A$9,IF('Koreksi (p)'!BF24='Isian Keg Perb &amp; Peng'!AS$10,'Isian Keg Perb &amp; Peng'!$A$10,IF('Koreksi (p)'!BF24='Isian Keg Perb &amp; Peng'!AS$11,'Isian Keg Perb &amp; Peng'!$A$11,IF('Koreksi (p)'!BF24='Isian Keg Perb &amp; Peng'!AS$12,'Isian Keg Perb &amp; Peng'!$A$12,IF('Koreksi (p)'!BF24='Isian Keg Perb &amp; Peng'!AS$13,'Isian Keg Perb &amp; Peng'!$A$13," "))))))))))</f>
        <v xml:space="preserve"> </v>
      </c>
      <c r="J23" s="150" t="str">
        <f>IF('Koreksi (p)'!BG24='Isian Keg Perb &amp; Peng'!AT$4,'Isian Keg Perb &amp; Peng'!$A$4,IF('Koreksi (p)'!BG24='Isian Keg Perb &amp; Peng'!AT$5,'Isian Keg Perb &amp; Peng'!$A$5,IF('Koreksi (p)'!BG24='Isian Keg Perb &amp; Peng'!AT$6,'Isian Keg Perb &amp; Peng'!$A$6,IF('Koreksi (p)'!BG24='Isian Keg Perb &amp; Peng'!AT$7,'Isian Keg Perb &amp; Peng'!$A$7,IF('Koreksi (p)'!BG24='Isian Keg Perb &amp; Peng'!AT$8,'Isian Keg Perb &amp; Peng'!$A$8,IF('Koreksi (p)'!BG24='Isian Keg Perb &amp; Peng'!AT$9,'Isian Keg Perb &amp; Peng'!$A$9,IF('Koreksi (p)'!BG24='Isian Keg Perb &amp; Peng'!AT$10,'Isian Keg Perb &amp; Peng'!$A$10,IF('Koreksi (p)'!BG24='Isian Keg Perb &amp; Peng'!AT$11,'Isian Keg Perb &amp; Peng'!$A$11,IF('Koreksi (p)'!BG24='Isian Keg Perb &amp; Peng'!AT$12,'Isian Keg Perb &amp; Peng'!$A$12,IF('Koreksi (p)'!BG24='Isian Keg Perb &amp; Peng'!AT$13,'Isian Keg Perb &amp; Peng'!$A$13," "))))))))))</f>
        <v xml:space="preserve"> </v>
      </c>
      <c r="K23" s="150" t="str">
        <f>IF('Koreksi (p)'!BH24='Isian Keg Perb &amp; Peng'!AU$4,'Isian Keg Perb &amp; Peng'!$A$4,IF('Koreksi (p)'!BH24='Isian Keg Perb &amp; Peng'!AU$5,'Isian Keg Perb &amp; Peng'!$A$5,IF('Koreksi (p)'!BH24='Isian Keg Perb &amp; Peng'!AU$6,'Isian Keg Perb &amp; Peng'!$A$6,IF('Koreksi (p)'!BH24='Isian Keg Perb &amp; Peng'!AU$7,'Isian Keg Perb &amp; Peng'!$A$7,IF('Koreksi (p)'!BH24='Isian Keg Perb &amp; Peng'!AU$8,'Isian Keg Perb &amp; Peng'!$A$8,IF('Koreksi (p)'!BH24='Isian Keg Perb &amp; Peng'!AU$9,'Isian Keg Perb &amp; Peng'!$A$9,IF('Koreksi (p)'!BH24='Isian Keg Perb &amp; Peng'!AU$10,'Isian Keg Perb &amp; Peng'!$A$10,IF('Koreksi (p)'!BH24='Isian Keg Perb &amp; Peng'!AU$11,'Isian Keg Perb &amp; Peng'!$A$11,IF('Koreksi (p)'!BH24='Isian Keg Perb &amp; Peng'!AU$12,'Isian Keg Perb &amp; Peng'!$A$12,IF('Koreksi (p)'!BH24='Isian Keg Perb &amp; Peng'!AU$13,'Isian Keg Perb &amp; Peng'!$A$13," "))))))))))</f>
        <v xml:space="preserve"> </v>
      </c>
      <c r="L23" s="150" t="str">
        <f>IF('Koreksi (p)'!BI24='Isian Keg Perb &amp; Peng'!AV$4,'Isian Keg Perb &amp; Peng'!$A$4,IF('Koreksi (p)'!BI24='Isian Keg Perb &amp; Peng'!AV$5,'Isian Keg Perb &amp; Peng'!$A$5,IF('Koreksi (p)'!BI24='Isian Keg Perb &amp; Peng'!AV$6,'Isian Keg Perb &amp; Peng'!$A$6,IF('Koreksi (p)'!BI24='Isian Keg Perb &amp; Peng'!AV$7,'Isian Keg Perb &amp; Peng'!$A$7,IF('Koreksi (p)'!BI24='Isian Keg Perb &amp; Peng'!AV$8,'Isian Keg Perb &amp; Peng'!$A$8,IF('Koreksi (p)'!BI24='Isian Keg Perb &amp; Peng'!AV$9,'Isian Keg Perb &amp; Peng'!$A$9,IF('Koreksi (p)'!BI24='Isian Keg Perb &amp; Peng'!AV$10,'Isian Keg Perb &amp; Peng'!$A$10,IF('Koreksi (p)'!BI24='Isian Keg Perb &amp; Peng'!AV$11,'Isian Keg Perb &amp; Peng'!$A$11,IF('Koreksi (p)'!BI24='Isian Keg Perb &amp; Peng'!AV$12,'Isian Keg Perb &amp; Peng'!$A$12,IF('Koreksi (p)'!BI24='Isian Keg Perb &amp; Peng'!AV$13,'Isian Keg Perb &amp; Peng'!$A$13," "))))))))))</f>
        <v xml:space="preserve"> </v>
      </c>
      <c r="M23" s="150" t="str">
        <f>IF('Koreksi (p)'!BJ24='Isian Keg Perb &amp; Peng'!AW$4,'Isian Keg Perb &amp; Peng'!$A$4,IF('Koreksi (p)'!BJ24='Isian Keg Perb &amp; Peng'!AW$5,'Isian Keg Perb &amp; Peng'!$A$5,IF('Koreksi (p)'!BJ24='Isian Keg Perb &amp; Peng'!AW$6,'Isian Keg Perb &amp; Peng'!$A$6,IF('Koreksi (p)'!BJ24='Isian Keg Perb &amp; Peng'!AW$7,'Isian Keg Perb &amp; Peng'!$A$7,IF('Koreksi (p)'!BJ24='Isian Keg Perb &amp; Peng'!AW$8,'Isian Keg Perb &amp; Peng'!$A$8,IF('Koreksi (p)'!BJ24='Isian Keg Perb &amp; Peng'!AW$9,'Isian Keg Perb &amp; Peng'!$A$9,IF('Koreksi (p)'!BJ24='Isian Keg Perb &amp; Peng'!AW$10,'Isian Keg Perb &amp; Peng'!$A$10,IF('Koreksi (p)'!BJ24='Isian Keg Perb &amp; Peng'!AW$11,'Isian Keg Perb &amp; Peng'!$A$11,IF('Koreksi (p)'!BJ24='Isian Keg Perb &amp; Peng'!AW$12,'Isian Keg Perb &amp; Peng'!$A$12,IF('Koreksi (p)'!BJ24='Isian Keg Perb &amp; Peng'!AW$13,'Isian Keg Perb &amp; Peng'!$A$13," "))))))))))</f>
        <v>tiga</v>
      </c>
      <c r="N23" s="150" t="str">
        <f>IF('Koreksi (p)'!BK24='Isian Keg Perb &amp; Peng'!AX$4,'Isian Keg Perb &amp; Peng'!$A$4,IF('Koreksi (p)'!BK24='Isian Keg Perb &amp; Peng'!AX$5,'Isian Keg Perb &amp; Peng'!$A$5,IF('Koreksi (p)'!BK24='Isian Keg Perb &amp; Peng'!AX$6,'Isian Keg Perb &amp; Peng'!$A$6,IF('Koreksi (p)'!BK24='Isian Keg Perb &amp; Peng'!AX$7,'Isian Keg Perb &amp; Peng'!$A$7,IF('Koreksi (p)'!BK24='Isian Keg Perb &amp; Peng'!AX$8,'Isian Keg Perb &amp; Peng'!$A$8,IF('Koreksi (p)'!BK24='Isian Keg Perb &amp; Peng'!AX$9,'Isian Keg Perb &amp; Peng'!$A$9,IF('Koreksi (p)'!BK24='Isian Keg Perb &amp; Peng'!AX$10,'Isian Keg Perb &amp; Peng'!$A$10,IF('Koreksi (p)'!BK24='Isian Keg Perb &amp; Peng'!AX$11,'Isian Keg Perb &amp; Peng'!$A$11,IF('Koreksi (p)'!BK24='Isian Keg Perb &amp; Peng'!AX$12,'Isian Keg Perb &amp; Peng'!$A$12,IF('Koreksi (p)'!BK24='Isian Keg Perb &amp; Peng'!AX$13,'Isian Keg Perb &amp; Peng'!$A$13," "))))))))))</f>
        <v xml:space="preserve"> </v>
      </c>
      <c r="O23" s="150" t="str">
        <f>IF('Koreksi (p)'!BL24='Isian Keg Perb &amp; Peng'!AY$4,'Isian Keg Perb &amp; Peng'!$A$4,IF('Koreksi (p)'!BL24='Isian Keg Perb &amp; Peng'!AY$5,'Isian Keg Perb &amp; Peng'!$A$5,IF('Koreksi (p)'!BL24='Isian Keg Perb &amp; Peng'!AY$6,'Isian Keg Perb &amp; Peng'!$A$6,IF('Koreksi (p)'!BL24='Isian Keg Perb &amp; Peng'!AY$7,'Isian Keg Perb &amp; Peng'!$A$7,IF('Koreksi (p)'!BL24='Isian Keg Perb &amp; Peng'!AY$8,'Isian Keg Perb &amp; Peng'!$A$8,IF('Koreksi (p)'!BL24='Isian Keg Perb &amp; Peng'!AY$9,'Isian Keg Perb &amp; Peng'!$A$9,IF('Koreksi (p)'!BL24='Isian Keg Perb &amp; Peng'!AY$10,'Isian Keg Perb &amp; Peng'!$A$10,IF('Koreksi (p)'!BL24='Isian Keg Perb &amp; Peng'!AY$11,'Isian Keg Perb &amp; Peng'!$A$11,IF('Koreksi (p)'!BL24='Isian Keg Perb &amp; Peng'!AY$12,'Isian Keg Perb &amp; Peng'!$A$12,IF('Koreksi (p)'!BL24='Isian Keg Perb &amp; Peng'!AY$13,'Isian Keg Perb &amp; Peng'!$A$13," "))))))))))</f>
        <v xml:space="preserve"> </v>
      </c>
      <c r="P23" s="150" t="str">
        <f>IF('Koreksi (p)'!BM24='Isian Keg Perb &amp; Peng'!AZ$4,'Isian Keg Perb &amp; Peng'!$A$4,IF('Koreksi (p)'!BM24='Isian Keg Perb &amp; Peng'!AZ$5,'Isian Keg Perb &amp; Peng'!$A$5,IF('Koreksi (p)'!BM24='Isian Keg Perb &amp; Peng'!AZ$6,'Isian Keg Perb &amp; Peng'!$A$6,IF('Koreksi (p)'!BM24='Isian Keg Perb &amp; Peng'!AZ$7,'Isian Keg Perb &amp; Peng'!$A$7,IF('Koreksi (p)'!BM24='Isian Keg Perb &amp; Peng'!AZ$8,'Isian Keg Perb &amp; Peng'!$A$8,IF('Koreksi (p)'!BM24='Isian Keg Perb &amp; Peng'!AZ$9,'Isian Keg Perb &amp; Peng'!$A$9,IF('Koreksi (p)'!BM24='Isian Keg Perb &amp; Peng'!AZ$10,'Isian Keg Perb &amp; Peng'!$A$10,IF('Koreksi (p)'!BM24='Isian Keg Perb &amp; Peng'!AZ$11,'Isian Keg Perb &amp; Peng'!$A$11,IF('Koreksi (p)'!BM24='Isian Keg Perb &amp; Peng'!AZ$12,'Isian Keg Perb &amp; Peng'!$A$12,IF('Koreksi (p)'!BM24='Isian Keg Perb &amp; Peng'!AZ$13,'Isian Keg Perb &amp; Peng'!$A$13," "))))))))))</f>
        <v xml:space="preserve"> </v>
      </c>
      <c r="Q23" s="150" t="str">
        <f>IF('Koreksi (p)'!BN24='Isian Keg Perb &amp; Peng'!BA$4,'Isian Keg Perb &amp; Peng'!$A$4,IF('Koreksi (p)'!BN24='Isian Keg Perb &amp; Peng'!BA$5,'Isian Keg Perb &amp; Peng'!$A$5,IF('Koreksi (p)'!BN24='Isian Keg Perb &amp; Peng'!BA$6,'Isian Keg Perb &amp; Peng'!$A$6,IF('Koreksi (p)'!BN24='Isian Keg Perb &amp; Peng'!BA$7,'Isian Keg Perb &amp; Peng'!$A$7,IF('Koreksi (p)'!BN24='Isian Keg Perb &amp; Peng'!BA$8,'Isian Keg Perb &amp; Peng'!$A$8,IF('Koreksi (p)'!BN24='Isian Keg Perb &amp; Peng'!BA$9,'Isian Keg Perb &amp; Peng'!$A$9,IF('Koreksi (p)'!BN24='Isian Keg Perb &amp; Peng'!BA$10,'Isian Keg Perb &amp; Peng'!$A$10,IF('Koreksi (p)'!BN24='Isian Keg Perb &amp; Peng'!BA$11,'Isian Keg Perb &amp; Peng'!$A$11,IF('Koreksi (p)'!BN24='Isian Keg Perb &amp; Peng'!BA$12,'Isian Keg Perb &amp; Peng'!$A$12,IF('Koreksi (p)'!BN24='Isian Keg Perb &amp; Peng'!BA$13,'Isian Keg Perb &amp; Peng'!$A$13," "))))))))))</f>
        <v xml:space="preserve"> </v>
      </c>
      <c r="R23" s="150" t="str">
        <f>IF('Koreksi (p)'!BO24='Isian Keg Perb &amp; Peng'!BB$4,'Isian Keg Perb &amp; Peng'!$A$4,IF('Koreksi (p)'!BO24='Isian Keg Perb &amp; Peng'!BB$5,'Isian Keg Perb &amp; Peng'!$A$5,IF('Koreksi (p)'!BO24='Isian Keg Perb &amp; Peng'!BB$6,'Isian Keg Perb &amp; Peng'!$A$6,IF('Koreksi (p)'!BO24='Isian Keg Perb &amp; Peng'!BB$7,'Isian Keg Perb &amp; Peng'!$A$7,IF('Koreksi (p)'!BO24='Isian Keg Perb &amp; Peng'!BB$8,'Isian Keg Perb &amp; Peng'!$A$8,IF('Koreksi (p)'!BO24='Isian Keg Perb &amp; Peng'!BB$9,'Isian Keg Perb &amp; Peng'!$A$9,IF('Koreksi (p)'!BO24='Isian Keg Perb &amp; Peng'!BB$10,'Isian Keg Perb &amp; Peng'!$A$10,IF('Koreksi (p)'!BO24='Isian Keg Perb &amp; Peng'!BB$11,'Isian Keg Perb &amp; Peng'!$A$11,IF('Koreksi (p)'!BO24='Isian Keg Perb &amp; Peng'!BB$12,'Isian Keg Perb &amp; Peng'!$A$12,IF('Koreksi (p)'!BO24='Isian Keg Perb &amp; Peng'!BB$13,'Isian Keg Perb &amp; Peng'!$A$13," "))))))))))</f>
        <v xml:space="preserve"> </v>
      </c>
      <c r="S23" s="150" t="str">
        <f>IF('Koreksi (p)'!BP24='Isian Keg Perb &amp; Peng'!BC$4,'Isian Keg Perb &amp; Peng'!$A$4,IF('Koreksi (p)'!BP24='Isian Keg Perb &amp; Peng'!BC$5,'Isian Keg Perb &amp; Peng'!$A$5,IF('Koreksi (p)'!BP24='Isian Keg Perb &amp; Peng'!BC$6,'Isian Keg Perb &amp; Peng'!$A$6,IF('Koreksi (p)'!BP24='Isian Keg Perb &amp; Peng'!BC$7,'Isian Keg Perb &amp; Peng'!$A$7,IF('Koreksi (p)'!BP24='Isian Keg Perb &amp; Peng'!BC$8,'Isian Keg Perb &amp; Peng'!$A$8,IF('Koreksi (p)'!BP24='Isian Keg Perb &amp; Peng'!BC$9,'Isian Keg Perb &amp; Peng'!$A$9,IF('Koreksi (p)'!BP24='Isian Keg Perb &amp; Peng'!BC$10,'Isian Keg Perb &amp; Peng'!$A$10,IF('Koreksi (p)'!BP24='Isian Keg Perb &amp; Peng'!BC$11,'Isian Keg Perb &amp; Peng'!$A$11,IF('Koreksi (p)'!BP24='Isian Keg Perb &amp; Peng'!BC$12,'Isian Keg Perb &amp; Peng'!$A$12,IF('Koreksi (p)'!BP24='Isian Keg Perb &amp; Peng'!BC$13,'Isian Keg Perb &amp; Peng'!$A$13," "))))))))))</f>
        <v xml:space="preserve"> </v>
      </c>
      <c r="T23" s="150" t="str">
        <f>IF('Koreksi (p)'!BQ24='Isian Keg Perb &amp; Peng'!BD$4,'Isian Keg Perb &amp; Peng'!$A$4,IF('Koreksi (p)'!BQ24='Isian Keg Perb &amp; Peng'!BD$5,'Isian Keg Perb &amp; Peng'!$A$5,IF('Koreksi (p)'!BQ24='Isian Keg Perb &amp; Peng'!BD$6,'Isian Keg Perb &amp; Peng'!$A$6,IF('Koreksi (p)'!BQ24='Isian Keg Perb &amp; Peng'!BD$7,'Isian Keg Perb &amp; Peng'!$A$7,IF('Koreksi (p)'!BQ24='Isian Keg Perb &amp; Peng'!BD$8,'Isian Keg Perb &amp; Peng'!$A$8,IF('Koreksi (p)'!BQ24='Isian Keg Perb &amp; Peng'!BD$9,'Isian Keg Perb &amp; Peng'!$A$9,IF('Koreksi (p)'!BQ24='Isian Keg Perb &amp; Peng'!BD$10,'Isian Keg Perb &amp; Peng'!$A$10,IF('Koreksi (p)'!BQ24='Isian Keg Perb &amp; Peng'!BD$11,'Isian Keg Perb &amp; Peng'!$A$11,IF('Koreksi (p)'!BQ24='Isian Keg Perb &amp; Peng'!BD$12,'Isian Keg Perb &amp; Peng'!$A$12,IF('Koreksi (p)'!BQ24='Isian Keg Perb &amp; Peng'!BD$13,'Isian Keg Perb &amp; Peng'!$A$13," "))))))))))</f>
        <v xml:space="preserve"> </v>
      </c>
      <c r="U23" s="150" t="str">
        <f>IF('Koreksi (p)'!BR24='Isian Keg Perb &amp; Peng'!BE$4,'Isian Keg Perb &amp; Peng'!$A$4,IF('Koreksi (p)'!BR24='Isian Keg Perb &amp; Peng'!BE$5,'Isian Keg Perb &amp; Peng'!$A$5,IF('Koreksi (p)'!BR24='Isian Keg Perb &amp; Peng'!BE$6,'Isian Keg Perb &amp; Peng'!$A$6,IF('Koreksi (p)'!BR24='Isian Keg Perb &amp; Peng'!BE$7,'Isian Keg Perb &amp; Peng'!$A$7,IF('Koreksi (p)'!BR24='Isian Keg Perb &amp; Peng'!BE$8,'Isian Keg Perb &amp; Peng'!$A$8,IF('Koreksi (p)'!BR24='Isian Keg Perb &amp; Peng'!BE$9,'Isian Keg Perb &amp; Peng'!$A$9,IF('Koreksi (p)'!BR24='Isian Keg Perb &amp; Peng'!BE$10,'Isian Keg Perb &amp; Peng'!$A$10,IF('Koreksi (p)'!BR24='Isian Keg Perb &amp; Peng'!BE$11,'Isian Keg Perb &amp; Peng'!$A$11,IF('Koreksi (p)'!BR24='Isian Keg Perb &amp; Peng'!BE$12,'Isian Keg Perb &amp; Peng'!$A$12,IF('Koreksi (p)'!BR24='Isian Keg Perb &amp; Peng'!BE$13,'Isian Keg Perb &amp; Peng'!$A$13," "))))))))))</f>
        <v xml:space="preserve"> </v>
      </c>
      <c r="V23" s="150" t="str">
        <f>IF('Koreksi (p)'!BS24='Isian Keg Perb &amp; Peng'!BF$4,'Isian Keg Perb &amp; Peng'!$A$4,IF('Koreksi (p)'!BS24='Isian Keg Perb &amp; Peng'!BF$5,'Isian Keg Perb &amp; Peng'!$A$5,IF('Koreksi (p)'!BS24='Isian Keg Perb &amp; Peng'!BF$6,'Isian Keg Perb &amp; Peng'!$A$6,IF('Koreksi (p)'!BS24='Isian Keg Perb &amp; Peng'!BF$7,'Isian Keg Perb &amp; Peng'!$A$7,IF('Koreksi (p)'!BS24='Isian Keg Perb &amp; Peng'!BF$8,'Isian Keg Perb &amp; Peng'!$A$8,IF('Koreksi (p)'!BS24='Isian Keg Perb &amp; Peng'!BF$9,'Isian Keg Perb &amp; Peng'!$A$9,IF('Koreksi (p)'!BS24='Isian Keg Perb &amp; Peng'!BF$10,'Isian Keg Perb &amp; Peng'!$A$10,IF('Koreksi (p)'!BS24='Isian Keg Perb &amp; Peng'!BF$11,'Isian Keg Perb &amp; Peng'!$A$11,IF('Koreksi (p)'!BS24='Isian Keg Perb &amp; Peng'!BF$12,'Isian Keg Perb &amp; Peng'!$A$12,IF('Koreksi (p)'!BS24='Isian Keg Perb &amp; Peng'!BF$13,'Isian Keg Perb &amp; Peng'!$A$13," "))))))))))</f>
        <v xml:space="preserve"> </v>
      </c>
      <c r="W23" s="150" t="str">
        <f>IF('Koreksi (p)'!BT24='Isian Keg Perb &amp; Peng'!BG$4,'Isian Keg Perb &amp; Peng'!$A$4,IF('Koreksi (p)'!BT24='Isian Keg Perb &amp; Peng'!BG$5,'Isian Keg Perb &amp; Peng'!$A$5,IF('Koreksi (p)'!BT24='Isian Keg Perb &amp; Peng'!BG$6,'Isian Keg Perb &amp; Peng'!$A$6,IF('Koreksi (p)'!BT24='Isian Keg Perb &amp; Peng'!BG$7,'Isian Keg Perb &amp; Peng'!$A$7,IF('Koreksi (p)'!BT24='Isian Keg Perb &amp; Peng'!BG$8,'Isian Keg Perb &amp; Peng'!$A$8,IF('Koreksi (p)'!BT24='Isian Keg Perb &amp; Peng'!BG$9,'Isian Keg Perb &amp; Peng'!$A$9,IF('Koreksi (p)'!BT24='Isian Keg Perb &amp; Peng'!BG$10,'Isian Keg Perb &amp; Peng'!$A$10,IF('Koreksi (p)'!BT24='Isian Keg Perb &amp; Peng'!BG$11,'Isian Keg Perb &amp; Peng'!$A$11,IF('Koreksi (p)'!BT24='Isian Keg Perb &amp; Peng'!BG$12,'Isian Keg Perb &amp; Peng'!$A$12,IF('Koreksi (p)'!BT24='Isian Keg Perb &amp; Peng'!BG$13,'Isian Keg Perb &amp; Peng'!$A$13," "))))))))))</f>
        <v xml:space="preserve"> </v>
      </c>
      <c r="X23" s="150" t="str">
        <f>IF('Koreksi (p)'!BU24='Isian Keg Perb &amp; Peng'!BH$4,'Isian Keg Perb &amp; Peng'!$A$4,IF('Koreksi (p)'!BU24='Isian Keg Perb &amp; Peng'!BH$5,'Isian Keg Perb &amp; Peng'!$A$5,IF('Koreksi (p)'!BU24='Isian Keg Perb &amp; Peng'!BH$6,'Isian Keg Perb &amp; Peng'!$A$6,IF('Koreksi (p)'!BU24='Isian Keg Perb &amp; Peng'!BH$7,'Isian Keg Perb &amp; Peng'!$A$7,IF('Koreksi (p)'!BU24='Isian Keg Perb &amp; Peng'!BH$8,'Isian Keg Perb &amp; Peng'!$A$8,IF('Koreksi (p)'!BU24='Isian Keg Perb &amp; Peng'!BH$9,'Isian Keg Perb &amp; Peng'!$A$9,IF('Koreksi (p)'!BU24='Isian Keg Perb &amp; Peng'!BH$10,'Isian Keg Perb &amp; Peng'!$A$10,IF('Koreksi (p)'!BU24='Isian Keg Perb &amp; Peng'!BH$11,'Isian Keg Perb &amp; Peng'!$A$11,IF('Koreksi (p)'!BU24='Isian Keg Perb &amp; Peng'!BH$12,'Isian Keg Perb &amp; Peng'!$A$12,IF('Koreksi (p)'!BU24='Isian Keg Perb &amp; Peng'!BH$13,'Isian Keg Perb &amp; Peng'!$A$13," "))))))))))</f>
        <v xml:space="preserve"> </v>
      </c>
      <c r="Y23" s="150" t="str">
        <f>IF('Koreksi (p)'!BV24='Isian Keg Perb &amp; Peng'!BI$4,'Isian Keg Perb &amp; Peng'!$A$4,IF('Koreksi (p)'!BV24='Isian Keg Perb &amp; Peng'!BI$5,'Isian Keg Perb &amp; Peng'!$A$5,IF('Koreksi (p)'!BV24='Isian Keg Perb &amp; Peng'!BI$6,'Isian Keg Perb &amp; Peng'!$A$6,IF('Koreksi (p)'!BV24='Isian Keg Perb &amp; Peng'!BI$7,'Isian Keg Perb &amp; Peng'!$A$7,IF('Koreksi (p)'!BV24='Isian Keg Perb &amp; Peng'!BI$8,'Isian Keg Perb &amp; Peng'!$A$8,IF('Koreksi (p)'!BV24='Isian Keg Perb &amp; Peng'!BI$9,'Isian Keg Perb &amp; Peng'!$A$9,IF('Koreksi (p)'!BV24='Isian Keg Perb &amp; Peng'!BI$10,'Isian Keg Perb &amp; Peng'!$A$10,IF('Koreksi (p)'!BV24='Isian Keg Perb &amp; Peng'!BI$11,'Isian Keg Perb &amp; Peng'!$A$11,IF('Koreksi (p)'!BV24='Isian Keg Perb &amp; Peng'!BI$12,'Isian Keg Perb &amp; Peng'!$A$12,IF('Koreksi (p)'!BV24='Isian Keg Perb &amp; Peng'!BI$13,'Isian Keg Perb &amp; Peng'!$A$13," "))))))))))</f>
        <v xml:space="preserve"> </v>
      </c>
      <c r="Z23" s="150" t="str">
        <f>IF('Koreksi (p)'!BW24='Isian Keg Perb &amp; Peng'!BJ$4,'Isian Keg Perb &amp; Peng'!$A$4,IF('Koreksi (p)'!BW24='Isian Keg Perb &amp; Peng'!BJ$5,'Isian Keg Perb &amp; Peng'!$A$5,IF('Koreksi (p)'!BW24='Isian Keg Perb &amp; Peng'!BJ$6,'Isian Keg Perb &amp; Peng'!$A$6,IF('Koreksi (p)'!BW24='Isian Keg Perb &amp; Peng'!BJ$7,'Isian Keg Perb &amp; Peng'!$A$7,IF('Koreksi (p)'!BW24='Isian Keg Perb &amp; Peng'!BJ$8,'Isian Keg Perb &amp; Peng'!$A$8,IF('Koreksi (p)'!BW24='Isian Keg Perb &amp; Peng'!BJ$9,'Isian Keg Perb &amp; Peng'!$A$9,IF('Koreksi (p)'!BW24='Isian Keg Perb &amp; Peng'!BJ$10,'Isian Keg Perb &amp; Peng'!$A$10,IF('Koreksi (p)'!BW24='Isian Keg Perb &amp; Peng'!BJ$11,'Isian Keg Perb &amp; Peng'!$A$11,IF('Koreksi (p)'!BW24='Isian Keg Perb &amp; Peng'!BJ$12,'Isian Keg Perb &amp; Peng'!$A$12,IF('Koreksi (p)'!BW24='Isian Keg Perb &amp; Peng'!BJ$13,'Isian Keg Perb &amp; Peng'!$A$13," "))))))))))</f>
        <v xml:space="preserve"> </v>
      </c>
      <c r="AA23" s="150" t="str">
        <f>IF('Koreksi (p)'!BX24='Isian Keg Perb &amp; Peng'!BK$4,'Isian Keg Perb &amp; Peng'!$A$4,IF('Koreksi (p)'!BX24='Isian Keg Perb &amp; Peng'!BK$5,'Isian Keg Perb &amp; Peng'!$A$5,IF('Koreksi (p)'!BX24='Isian Keg Perb &amp; Peng'!BK$6,'Isian Keg Perb &amp; Peng'!$A$6,IF('Koreksi (p)'!BX24='Isian Keg Perb &amp; Peng'!BK$7,'Isian Keg Perb &amp; Peng'!$A$7,IF('Koreksi (p)'!BX24='Isian Keg Perb &amp; Peng'!BK$8,'Isian Keg Perb &amp; Peng'!$A$8,IF('Koreksi (p)'!BX24='Isian Keg Perb &amp; Peng'!BK$9,'Isian Keg Perb &amp; Peng'!$A$9,IF('Koreksi (p)'!BX24='Isian Keg Perb &amp; Peng'!BK$10,'Isian Keg Perb &amp; Peng'!$A$10,IF('Koreksi (p)'!BX24='Isian Keg Perb &amp; Peng'!BK$11,'Isian Keg Perb &amp; Peng'!$A$11,IF('Koreksi (p)'!BX24='Isian Keg Perb &amp; Peng'!BK$12,'Isian Keg Perb &amp; Peng'!$A$12,IF('Koreksi (p)'!BX24='Isian Keg Perb &amp; Peng'!BK$13,'Isian Keg Perb &amp; Peng'!$A$13," "))))))))))</f>
        <v xml:space="preserve"> </v>
      </c>
      <c r="AB23" s="150" t="str">
        <f>IF('Koreksi (p)'!BY24='Isian Keg Perb &amp; Peng'!BL$4,'Isian Keg Perb &amp; Peng'!$A$4,IF('Koreksi (p)'!BY24='Isian Keg Perb &amp; Peng'!BL$5,'Isian Keg Perb &amp; Peng'!$A$5,IF('Koreksi (p)'!BY24='Isian Keg Perb &amp; Peng'!BL$6,'Isian Keg Perb &amp; Peng'!$A$6,IF('Koreksi (p)'!BY24='Isian Keg Perb &amp; Peng'!BL$7,'Isian Keg Perb &amp; Peng'!$A$7,IF('Koreksi (p)'!BY24='Isian Keg Perb &amp; Peng'!BL$8,'Isian Keg Perb &amp; Peng'!$A$8,IF('Koreksi (p)'!BY24='Isian Keg Perb &amp; Peng'!BL$9,'Isian Keg Perb &amp; Peng'!$A$9,IF('Koreksi (p)'!BY24='Isian Keg Perb &amp; Peng'!BL$10,'Isian Keg Perb &amp; Peng'!$A$10,IF('Koreksi (p)'!BY24='Isian Keg Perb &amp; Peng'!BL$11,'Isian Keg Perb &amp; Peng'!$A$11,IF('Koreksi (p)'!BY24='Isian Keg Perb &amp; Peng'!BL$12,'Isian Keg Perb &amp; Peng'!$A$12,IF('Koreksi (p)'!BY24='Isian Keg Perb &amp; Peng'!BL$13,'Isian Keg Perb &amp; Peng'!$A$13," "))))))))))</f>
        <v xml:space="preserve"> </v>
      </c>
      <c r="AC23" s="150" t="str">
        <f>IF('Koreksi (p)'!BZ24='Isian Keg Perb &amp; Peng'!BM$4,'Isian Keg Perb &amp; Peng'!$A$4,IF('Koreksi (p)'!BZ24='Isian Keg Perb &amp; Peng'!BM$5,'Isian Keg Perb &amp; Peng'!$A$5,IF('Koreksi (p)'!BZ24='Isian Keg Perb &amp; Peng'!BM$6,'Isian Keg Perb &amp; Peng'!$A$6,IF('Koreksi (p)'!BZ24='Isian Keg Perb &amp; Peng'!BM$7,'Isian Keg Perb &amp; Peng'!$A$7,IF('Koreksi (p)'!BZ24='Isian Keg Perb &amp; Peng'!BM$8,'Isian Keg Perb &amp; Peng'!$A$8,IF('Koreksi (p)'!BZ24='Isian Keg Perb &amp; Peng'!BM$9,'Isian Keg Perb &amp; Peng'!$A$9,IF('Koreksi (p)'!BZ24='Isian Keg Perb &amp; Peng'!BM$10,'Isian Keg Perb &amp; Peng'!$A$10,IF('Koreksi (p)'!BZ24='Isian Keg Perb &amp; Peng'!BM$11,'Isian Keg Perb &amp; Peng'!$A$11,IF('Koreksi (p)'!BZ24='Isian Keg Perb &amp; Peng'!BM$12,'Isian Keg Perb &amp; Peng'!$A$12,IF('Koreksi (p)'!BZ24='Isian Keg Perb &amp; Peng'!BM$13,'Isian Keg Perb &amp; Peng'!$A$13," "))))))))))</f>
        <v xml:space="preserve"> </v>
      </c>
      <c r="AD23" s="150" t="str">
        <f>IF('Koreksi (p)'!CA24='Isian Keg Perb &amp; Peng'!BN$4,'Isian Keg Perb &amp; Peng'!$A$4,IF('Koreksi (p)'!CA24='Isian Keg Perb &amp; Peng'!BN$5,'Isian Keg Perb &amp; Peng'!$A$5,IF('Koreksi (p)'!CA24='Isian Keg Perb &amp; Peng'!BN$6,'Isian Keg Perb &amp; Peng'!$A$6,IF('Koreksi (p)'!CA24='Isian Keg Perb &amp; Peng'!BN$7,'Isian Keg Perb &amp; Peng'!$A$7,IF('Koreksi (p)'!CA24='Isian Keg Perb &amp; Peng'!BN$8,'Isian Keg Perb &amp; Peng'!$A$8,IF('Koreksi (p)'!CA24='Isian Keg Perb &amp; Peng'!BN$9,'Isian Keg Perb &amp; Peng'!$A$9,IF('Koreksi (p)'!CA24='Isian Keg Perb &amp; Peng'!BN$10,'Isian Keg Perb &amp; Peng'!$A$10,IF('Koreksi (p)'!CA24='Isian Keg Perb &amp; Peng'!BN$11,'Isian Keg Perb &amp; Peng'!$A$11,IF('Koreksi (p)'!CA24='Isian Keg Perb &amp; Peng'!BN$12,'Isian Keg Perb &amp; Peng'!$A$12,IF('Koreksi (p)'!CA24='Isian Keg Perb &amp; Peng'!BN$13,'Isian Keg Perb &amp; Peng'!$A$13," "))))))))))</f>
        <v xml:space="preserve"> </v>
      </c>
      <c r="AE23" s="150" t="str">
        <f>IF('Koreksi (p)'!CB24='Isian Keg Perb &amp; Peng'!BO$4,'Isian Keg Perb &amp; Peng'!$A$4,IF('Koreksi (p)'!CB24='Isian Keg Perb &amp; Peng'!BO$5,'Isian Keg Perb &amp; Peng'!$A$5,IF('Koreksi (p)'!CB24='Isian Keg Perb &amp; Peng'!BO$6,'Isian Keg Perb &amp; Peng'!$A$6,IF('Koreksi (p)'!CB24='Isian Keg Perb &amp; Peng'!BO$7,'Isian Keg Perb &amp; Peng'!$A$7,IF('Koreksi (p)'!CB24='Isian Keg Perb &amp; Peng'!BO$8,'Isian Keg Perb &amp; Peng'!$A$8,IF('Koreksi (p)'!CB24='Isian Keg Perb &amp; Peng'!BO$9,'Isian Keg Perb &amp; Peng'!$A$9,IF('Koreksi (p)'!CB24='Isian Keg Perb &amp; Peng'!BO$10,'Isian Keg Perb &amp; Peng'!$A$10,IF('Koreksi (p)'!CB24='Isian Keg Perb &amp; Peng'!BO$11,'Isian Keg Perb &amp; Peng'!$A$11,IF('Koreksi (p)'!CB24='Isian Keg Perb &amp; Peng'!BO$12,'Isian Keg Perb &amp; Peng'!$A$12,IF('Koreksi (p)'!CB24='Isian Keg Perb &amp; Peng'!BO$13,'Isian Keg Perb &amp; Peng'!$A$13," "))))))))))</f>
        <v xml:space="preserve"> </v>
      </c>
      <c r="AF23" s="150" t="str">
        <f>IF('Koreksi (p)'!CC24='Isian Keg Perb &amp; Peng'!BP$4,'Isian Keg Perb &amp; Peng'!$A$4,IF('Koreksi (p)'!CC24='Isian Keg Perb &amp; Peng'!BP$5,'Isian Keg Perb &amp; Peng'!$A$5,IF('Koreksi (p)'!CC24='Isian Keg Perb &amp; Peng'!BP$6,'Isian Keg Perb &amp; Peng'!$A$6,IF('Koreksi (p)'!CC24='Isian Keg Perb &amp; Peng'!BP$7,'Isian Keg Perb &amp; Peng'!$A$7,IF('Koreksi (p)'!CC24='Isian Keg Perb &amp; Peng'!BP$8,'Isian Keg Perb &amp; Peng'!$A$8,IF('Koreksi (p)'!CC24='Isian Keg Perb &amp; Peng'!BP$9,'Isian Keg Perb &amp; Peng'!$A$9,IF('Koreksi (p)'!CC24='Isian Keg Perb &amp; Peng'!BP$10,'Isian Keg Perb &amp; Peng'!$A$10,IF('Koreksi (p)'!CC24='Isian Keg Perb &amp; Peng'!BP$11,'Isian Keg Perb &amp; Peng'!$A$11,IF('Koreksi (p)'!CC24='Isian Keg Perb &amp; Peng'!BP$12,'Isian Keg Perb &amp; Peng'!$A$12,IF('Koreksi (p)'!CC24='Isian Keg Perb &amp; Peng'!BP$13,'Isian Keg Perb &amp; Peng'!$A$13," "))))))))))</f>
        <v xml:space="preserve"> </v>
      </c>
      <c r="AG23" s="150" t="str">
        <f>IF('Koreksi (p)'!CD24='Isian Keg Perb &amp; Peng'!BQ$4,'Isian Keg Perb &amp; Peng'!$A$4,IF('Koreksi (p)'!CD24='Isian Keg Perb &amp; Peng'!BQ$5,'Isian Keg Perb &amp; Peng'!$A$5,IF('Koreksi (p)'!CD24='Isian Keg Perb &amp; Peng'!BQ$6,'Isian Keg Perb &amp; Peng'!$A$6,IF('Koreksi (p)'!CD24='Isian Keg Perb &amp; Peng'!BQ$7,'Isian Keg Perb &amp; Peng'!$A$7,IF('Koreksi (p)'!CD24='Isian Keg Perb &amp; Peng'!BQ$8,'Isian Keg Perb &amp; Peng'!$A$8,IF('Koreksi (p)'!CD24='Isian Keg Perb &amp; Peng'!BQ$9,'Isian Keg Perb &amp; Peng'!$A$9,IF('Koreksi (p)'!CD24='Isian Keg Perb &amp; Peng'!BQ$10,'Isian Keg Perb &amp; Peng'!$A$10,IF('Koreksi (p)'!CD24='Isian Keg Perb &amp; Peng'!BQ$11,'Isian Keg Perb &amp; Peng'!$A$11,IF('Koreksi (p)'!CD24='Isian Keg Perb &amp; Peng'!BQ$12,'Isian Keg Perb &amp; Peng'!$A$12,IF('Koreksi (p)'!CD24='Isian Keg Perb &amp; Peng'!BQ$13,'Isian Keg Perb &amp; Peng'!$A$13," "))))))))))</f>
        <v xml:space="preserve"> </v>
      </c>
      <c r="AH23" s="150" t="str">
        <f>IF('Koreksi (p)'!CE24='Isian Keg Perb &amp; Peng'!BR$4,'Isian Keg Perb &amp; Peng'!$A$4,IF('Koreksi (p)'!CE24='Isian Keg Perb &amp; Peng'!BR$5,'Isian Keg Perb &amp; Peng'!$A$5,IF('Koreksi (p)'!CE24='Isian Keg Perb &amp; Peng'!BR$6,'Isian Keg Perb &amp; Peng'!$A$6,IF('Koreksi (p)'!CE24='Isian Keg Perb &amp; Peng'!BR$7,'Isian Keg Perb &amp; Peng'!$A$7,IF('Koreksi (p)'!CE24='Isian Keg Perb &amp; Peng'!BR$8,'Isian Keg Perb &amp; Peng'!$A$8,IF('Koreksi (p)'!CE24='Isian Keg Perb &amp; Peng'!BR$9,'Isian Keg Perb &amp; Peng'!$A$9,IF('Koreksi (p)'!CE24='Isian Keg Perb &amp; Peng'!BR$10,'Isian Keg Perb &amp; Peng'!$A$10,IF('Koreksi (p)'!CE24='Isian Keg Perb &amp; Peng'!BR$11,'Isian Keg Perb &amp; Peng'!$A$11,IF('Koreksi (p)'!CE24='Isian Keg Perb &amp; Peng'!BR$12,'Isian Keg Perb &amp; Peng'!$A$12,IF('Koreksi (p)'!CE24='Isian Keg Perb &amp; Peng'!BR$13,'Isian Keg Perb &amp; Peng'!$A$13," "))))))))))</f>
        <v xml:space="preserve"> </v>
      </c>
      <c r="AI23" s="150" t="str">
        <f>IF('Koreksi (p)'!CF24='Isian Keg Perb &amp; Peng'!BS$4,'Isian Keg Perb &amp; Peng'!$A$4,IF('Koreksi (p)'!CF24='Isian Keg Perb &amp; Peng'!BS$5,'Isian Keg Perb &amp; Peng'!$A$5,IF('Koreksi (p)'!CF24='Isian Keg Perb &amp; Peng'!BS$6,'Isian Keg Perb &amp; Peng'!$A$6,IF('Koreksi (p)'!CF24='Isian Keg Perb &amp; Peng'!BS$7,'Isian Keg Perb &amp; Peng'!$A$7,IF('Koreksi (p)'!CF24='Isian Keg Perb &amp; Peng'!BS$8,'Isian Keg Perb &amp; Peng'!$A$8,IF('Koreksi (p)'!CF24='Isian Keg Perb &amp; Peng'!BS$9,'Isian Keg Perb &amp; Peng'!$A$9,IF('Koreksi (p)'!CF24='Isian Keg Perb &amp; Peng'!BS$10,'Isian Keg Perb &amp; Peng'!$A$10,IF('Koreksi (p)'!CF24='Isian Keg Perb &amp; Peng'!BS$11,'Isian Keg Perb &amp; Peng'!$A$11,IF('Koreksi (p)'!CF24='Isian Keg Perb &amp; Peng'!BS$12,'Isian Keg Perb &amp; Peng'!$A$12,IF('Koreksi (p)'!CF24='Isian Keg Perb &amp; Peng'!BS$13,'Isian Keg Perb &amp; Peng'!$A$13," "))))))))))</f>
        <v xml:space="preserve"> </v>
      </c>
      <c r="AJ23" s="150" t="str">
        <f>IF('Koreksi (p)'!CG24='Isian Keg Perb &amp; Peng'!BT$4,'Isian Keg Perb &amp; Peng'!$A$4,IF('Koreksi (p)'!CG24='Isian Keg Perb &amp; Peng'!BT$5,'Isian Keg Perb &amp; Peng'!$A$5,IF('Koreksi (p)'!CG24='Isian Keg Perb &amp; Peng'!BT$6,'Isian Keg Perb &amp; Peng'!$A$6,IF('Koreksi (p)'!CG24='Isian Keg Perb &amp; Peng'!BT$7,'Isian Keg Perb &amp; Peng'!$A$7,IF('Koreksi (p)'!CG24='Isian Keg Perb &amp; Peng'!BT$8,'Isian Keg Perb &amp; Peng'!$A$8,IF('Koreksi (p)'!CG24='Isian Keg Perb &amp; Peng'!BT$9,'Isian Keg Perb &amp; Peng'!$A$9,IF('Koreksi (p)'!CG24='Isian Keg Perb &amp; Peng'!BT$10,'Isian Keg Perb &amp; Peng'!$A$10,IF('Koreksi (p)'!CG24='Isian Keg Perb &amp; Peng'!BT$11,'Isian Keg Perb &amp; Peng'!$A$11,IF('Koreksi (p)'!CG24='Isian Keg Perb &amp; Peng'!BT$12,'Isian Keg Perb &amp; Peng'!$A$12,IF('Koreksi (p)'!CG24='Isian Keg Perb &amp; Peng'!BT$13,'Isian Keg Perb &amp; Peng'!$A$13," "))))))))))</f>
        <v xml:space="preserve"> </v>
      </c>
      <c r="AK23" s="150" t="str">
        <f>IF('Koreksi (p)'!CH24='Isian Keg Perb &amp; Peng'!BU$4,'Isian Keg Perb &amp; Peng'!$A$4,IF('Koreksi (p)'!CH24='Isian Keg Perb &amp; Peng'!BU$5,'Isian Keg Perb &amp; Peng'!$A$5,IF('Koreksi (p)'!CH24='Isian Keg Perb &amp; Peng'!BU$6,'Isian Keg Perb &amp; Peng'!$A$6,IF('Koreksi (p)'!CH24='Isian Keg Perb &amp; Peng'!BU$7,'Isian Keg Perb &amp; Peng'!$A$7,IF('Koreksi (p)'!CH24='Isian Keg Perb &amp; Peng'!BU$8,'Isian Keg Perb &amp; Peng'!$A$8,IF('Koreksi (p)'!CH24='Isian Keg Perb &amp; Peng'!BU$9,'Isian Keg Perb &amp; Peng'!$A$9,IF('Koreksi (p)'!CH24='Isian Keg Perb &amp; Peng'!BU$10,'Isian Keg Perb &amp; Peng'!$A$10,IF('Koreksi (p)'!CH24='Isian Keg Perb &amp; Peng'!BU$11,'Isian Keg Perb &amp; Peng'!$A$11,IF('Koreksi (p)'!CH24='Isian Keg Perb &amp; Peng'!BU$12,'Isian Keg Perb &amp; Peng'!$A$12,IF('Koreksi (p)'!CH24='Isian Keg Perb &amp; Peng'!BU$13,'Isian Keg Perb &amp; Peng'!$A$13," "))))))))))</f>
        <v xml:space="preserve"> </v>
      </c>
      <c r="AL23" s="150" t="str">
        <f>IF('Koreksi (p)'!CI24='Isian Keg Perb &amp; Peng'!BV$4,'Isian Keg Perb &amp; Peng'!$A$4,IF('Koreksi (p)'!CI24='Isian Keg Perb &amp; Peng'!BV$5,'Isian Keg Perb &amp; Peng'!$A$5,IF('Koreksi (p)'!CI24='Isian Keg Perb &amp; Peng'!BV$6,'Isian Keg Perb &amp; Peng'!$A$6,IF('Koreksi (p)'!CI24='Isian Keg Perb &amp; Peng'!BV$7,'Isian Keg Perb &amp; Peng'!$A$7,IF('Koreksi (p)'!CI24='Isian Keg Perb &amp; Peng'!BV$8,'Isian Keg Perb &amp; Peng'!$A$8,IF('Koreksi (p)'!CI24='Isian Keg Perb &amp; Peng'!BV$9,'Isian Keg Perb &amp; Peng'!$A$9,IF('Koreksi (p)'!CI24='Isian Keg Perb &amp; Peng'!BV$10,'Isian Keg Perb &amp; Peng'!$A$10,IF('Koreksi (p)'!CI24='Isian Keg Perb &amp; Peng'!BV$11,'Isian Keg Perb &amp; Peng'!$A$11,IF('Koreksi (p)'!CI24='Isian Keg Perb &amp; Peng'!BV$12,'Isian Keg Perb &amp; Peng'!$A$12,IF('Koreksi (p)'!CI24='Isian Keg Perb &amp; Peng'!BV$13,'Isian Keg Perb &amp; Peng'!$A$13," "))))))))))</f>
        <v xml:space="preserve"> </v>
      </c>
      <c r="AM23" s="150" t="str">
        <f>IF('Koreksi (p)'!CJ24='Isian Keg Perb &amp; Peng'!BW$4,'Isian Keg Perb &amp; Peng'!$A$4,IF('Koreksi (p)'!CJ24='Isian Keg Perb &amp; Peng'!BW$5,'Isian Keg Perb &amp; Peng'!$A$5,IF('Koreksi (p)'!CJ24='Isian Keg Perb &amp; Peng'!BW$6,'Isian Keg Perb &amp; Peng'!$A$6,IF('Koreksi (p)'!CJ24='Isian Keg Perb &amp; Peng'!BW$7,'Isian Keg Perb &amp; Peng'!$A$7,IF('Koreksi (p)'!CJ24='Isian Keg Perb &amp; Peng'!BW$8,'Isian Keg Perb &amp; Peng'!$A$8,IF('Koreksi (p)'!CJ24='Isian Keg Perb &amp; Peng'!BW$9,'Isian Keg Perb &amp; Peng'!$A$9,IF('Koreksi (p)'!CJ24='Isian Keg Perb &amp; Peng'!BW$10,'Isian Keg Perb &amp; Peng'!$A$10,IF('Koreksi (p)'!CJ24='Isian Keg Perb &amp; Peng'!BW$11,'Isian Keg Perb &amp; Peng'!$A$11,IF('Koreksi (p)'!CJ24='Isian Keg Perb &amp; Peng'!BW$12,'Isian Keg Perb &amp; Peng'!$A$12,IF('Koreksi (p)'!CJ24='Isian Keg Perb &amp; Peng'!BW$13,'Isian Keg Perb &amp; Peng'!$A$13," "))))))))))</f>
        <v xml:space="preserve"> </v>
      </c>
      <c r="AN23" s="150" t="str">
        <f>IF('Koreksi (p)'!CK24='Isian Keg Perb &amp; Peng'!BX$4,'Isian Keg Perb &amp; Peng'!$A$4,IF('Koreksi (p)'!CK24='Isian Keg Perb &amp; Peng'!BX$5,'Isian Keg Perb &amp; Peng'!$A$5,IF('Koreksi (p)'!CK24='Isian Keg Perb &amp; Peng'!BX$6,'Isian Keg Perb &amp; Peng'!$A$6,IF('Koreksi (p)'!CK24='Isian Keg Perb &amp; Peng'!BX$7,'Isian Keg Perb &amp; Peng'!$A$7,IF('Koreksi (p)'!CK24='Isian Keg Perb &amp; Peng'!BX$8,'Isian Keg Perb &amp; Peng'!$A$8,IF('Koreksi (p)'!CK24='Isian Keg Perb &amp; Peng'!BX$9,'Isian Keg Perb &amp; Peng'!$A$9,IF('Koreksi (p)'!CK24='Isian Keg Perb &amp; Peng'!BX$10,'Isian Keg Perb &amp; Peng'!$A$10,IF('Koreksi (p)'!CK24='Isian Keg Perb &amp; Peng'!BX$11,'Isian Keg Perb &amp; Peng'!$A$11,IF('Koreksi (p)'!CK24='Isian Keg Perb &amp; Peng'!BX$12,'Isian Keg Perb &amp; Peng'!$A$12,IF('Koreksi (p)'!CK24='Isian Keg Perb &amp; Peng'!BX$13,'Isian Keg Perb &amp; Peng'!$A$13," "))))))))))</f>
        <v xml:space="preserve"> </v>
      </c>
      <c r="AO23" s="150" t="str">
        <f>IF('Koreksi (p)'!CL24='Isian Keg Perb &amp; Peng'!BY$4,'Isian Keg Perb &amp; Peng'!$A$4,IF('Koreksi (p)'!CL24='Isian Keg Perb &amp; Peng'!BY$5,'Isian Keg Perb &amp; Peng'!$A$5,IF('Koreksi (p)'!CL24='Isian Keg Perb &amp; Peng'!BY$6,'Isian Keg Perb &amp; Peng'!$A$6,IF('Koreksi (p)'!CL24='Isian Keg Perb &amp; Peng'!BY$7,'Isian Keg Perb &amp; Peng'!$A$7,IF('Koreksi (p)'!CL24='Isian Keg Perb &amp; Peng'!BY$8,'Isian Keg Perb &amp; Peng'!$A$8,IF('Koreksi (p)'!CL24='Isian Keg Perb &amp; Peng'!BY$9,'Isian Keg Perb &amp; Peng'!$A$9,IF('Koreksi (p)'!CL24='Isian Keg Perb &amp; Peng'!BY$10,'Isian Keg Perb &amp; Peng'!$A$10,IF('Koreksi (p)'!CL24='Isian Keg Perb &amp; Peng'!BY$11,'Isian Keg Perb &amp; Peng'!$A$11,IF('Koreksi (p)'!CL24='Isian Keg Perb &amp; Peng'!BY$12,'Isian Keg Perb &amp; Peng'!$A$12,IF('Koreksi (p)'!CL24='Isian Keg Perb &amp; Peng'!BY$13,'Isian Keg Perb &amp; Peng'!$A$13," "))))))))))</f>
        <v xml:space="preserve"> </v>
      </c>
      <c r="AP23" s="150" t="str">
        <f>IF('Koreksi (p)'!CM24='Isian Keg Perb &amp; Peng'!BZ$4,'Isian Keg Perb &amp; Peng'!$A$4,IF('Koreksi (p)'!CM24='Isian Keg Perb &amp; Peng'!BZ$5,'Isian Keg Perb &amp; Peng'!$A$5,IF('Koreksi (p)'!CM24='Isian Keg Perb &amp; Peng'!BZ$6,'Isian Keg Perb &amp; Peng'!$A$6,IF('Koreksi (p)'!CM24='Isian Keg Perb &amp; Peng'!BZ$7,'Isian Keg Perb &amp; Peng'!$A$7,IF('Koreksi (p)'!CM24='Isian Keg Perb &amp; Peng'!BZ$8,'Isian Keg Perb &amp; Peng'!$A$8,IF('Koreksi (p)'!CM24='Isian Keg Perb &amp; Peng'!BZ$9,'Isian Keg Perb &amp; Peng'!$A$9,IF('Koreksi (p)'!CM24='Isian Keg Perb &amp; Peng'!BZ$10,'Isian Keg Perb &amp; Peng'!$A$10,IF('Koreksi (p)'!CM24='Isian Keg Perb &amp; Peng'!BZ$11,'Isian Keg Perb &amp; Peng'!$A$11,IF('Koreksi (p)'!CM24='Isian Keg Perb &amp; Peng'!BZ$12,'Isian Keg Perb &amp; Peng'!$A$12,IF('Koreksi (p)'!CM24='Isian Keg Perb &amp; Peng'!BZ$13,'Isian Keg Perb &amp; Peng'!$A$13," "))))))))))</f>
        <v xml:space="preserve"> </v>
      </c>
      <c r="AQ23" s="150" t="str">
        <f>IF('Koreksi (p)'!CN24='Isian Keg Perb &amp; Peng'!CA$4,'Isian Keg Perb &amp; Peng'!$A$4,IF('Koreksi (p)'!CN24='Isian Keg Perb &amp; Peng'!CA$5,'Isian Keg Perb &amp; Peng'!$A$5,IF('Koreksi (p)'!CN24='Isian Keg Perb &amp; Peng'!CA$6,'Isian Keg Perb &amp; Peng'!$A$6,IF('Koreksi (p)'!CN24='Isian Keg Perb &amp; Peng'!CA$7,'Isian Keg Perb &amp; Peng'!$A$7,IF('Koreksi (p)'!CN24='Isian Keg Perb &amp; Peng'!CA$8,'Isian Keg Perb &amp; Peng'!$A$8,IF('Koreksi (p)'!CN24='Isian Keg Perb &amp; Peng'!CA$9,'Isian Keg Perb &amp; Peng'!$A$9,IF('Koreksi (p)'!CN24='Isian Keg Perb &amp; Peng'!CA$10,'Isian Keg Perb &amp; Peng'!$A$10,IF('Koreksi (p)'!CN24='Isian Keg Perb &amp; Peng'!CA$11,'Isian Keg Perb &amp; Peng'!$A$11,IF('Koreksi (p)'!CN24='Isian Keg Perb &amp; Peng'!CA$12,'Isian Keg Perb &amp; Peng'!$A$12,IF('Koreksi (p)'!CN24='Isian Keg Perb &amp; Peng'!CA$13,'Isian Keg Perb &amp; Peng'!$A$13," "))))))))))</f>
        <v xml:space="preserve"> </v>
      </c>
      <c r="AR23" s="150" t="str">
        <f>IF('Koreksi (p)'!CO24='Isian Keg Perb &amp; Peng'!CB$4,'Isian Keg Perb &amp; Peng'!$A$4,IF('Koreksi (p)'!CO24='Isian Keg Perb &amp; Peng'!CB$5,'Isian Keg Perb &amp; Peng'!$A$5,IF('Koreksi (p)'!CO24='Isian Keg Perb &amp; Peng'!CB$6,'Isian Keg Perb &amp; Peng'!$A$6,IF('Koreksi (p)'!CO24='Isian Keg Perb &amp; Peng'!CB$7,'Isian Keg Perb &amp; Peng'!$A$7,IF('Koreksi (p)'!CO24='Isian Keg Perb &amp; Peng'!CB$8,'Isian Keg Perb &amp; Peng'!$A$8,IF('Koreksi (p)'!CO24='Isian Keg Perb &amp; Peng'!CB$9,'Isian Keg Perb &amp; Peng'!$A$9,IF('Koreksi (p)'!CO24='Isian Keg Perb &amp; Peng'!CB$10,'Isian Keg Perb &amp; Peng'!$A$10,IF('Koreksi (p)'!CO24='Isian Keg Perb &amp; Peng'!CB$11,'Isian Keg Perb &amp; Peng'!$A$11,IF('Koreksi (p)'!CO24='Isian Keg Perb &amp; Peng'!CB$12,'Isian Keg Perb &amp; Peng'!$A$12,IF('Koreksi (p)'!CO24='Isian Keg Perb &amp; Peng'!CB$13,'Isian Keg Perb &amp; Peng'!$A$13," "))))))))))</f>
        <v xml:space="preserve"> </v>
      </c>
      <c r="AS23" s="150" t="str">
        <f>IF('Koreksi (p)'!CP24='Isian Keg Perb &amp; Peng'!CC$4,'Isian Keg Perb &amp; Peng'!$A$4,IF('Koreksi (p)'!CP24='Isian Keg Perb &amp; Peng'!CC$5,'Isian Keg Perb &amp; Peng'!$A$5,IF('Koreksi (p)'!CP24='Isian Keg Perb &amp; Peng'!CC$6,'Isian Keg Perb &amp; Peng'!$A$6,IF('Koreksi (p)'!CP24='Isian Keg Perb &amp; Peng'!CC$7,'Isian Keg Perb &amp; Peng'!$A$7,IF('Koreksi (p)'!CP24='Isian Keg Perb &amp; Peng'!CC$8,'Isian Keg Perb &amp; Peng'!$A$8,IF('Koreksi (p)'!CP24='Isian Keg Perb &amp; Peng'!CC$9,'Isian Keg Perb &amp; Peng'!$A$9,IF('Koreksi (p)'!CP24='Isian Keg Perb &amp; Peng'!CC$10,'Isian Keg Perb &amp; Peng'!$A$10,IF('Koreksi (p)'!CP24='Isian Keg Perb &amp; Peng'!CC$11,'Isian Keg Perb &amp; Peng'!$A$11,IF('Koreksi (p)'!CP24='Isian Keg Perb &amp; Peng'!CC$12,'Isian Keg Perb &amp; Peng'!$A$12,IF('Koreksi (p)'!CP24='Isian Keg Perb &amp; Peng'!CC$13,'Isian Keg Perb &amp; Peng'!$A$13," "))))))))))</f>
        <v xml:space="preserve"> </v>
      </c>
      <c r="AT23" s="150" t="str">
        <f t="shared" si="0"/>
        <v xml:space="preserve">  Besaran Pokok/Turunan    tiga                                </v>
      </c>
      <c r="AU23" s="150">
        <f t="shared" si="1"/>
        <v>3</v>
      </c>
      <c r="AV23" s="150" t="str">
        <f t="shared" si="2"/>
        <v xml:space="preserve">Besaran Pokok/Turunan, </v>
      </c>
      <c r="AW23" s="150" t="e">
        <f t="shared" si="3"/>
        <v>#VALUE!</v>
      </c>
      <c r="AX23" s="150" t="str">
        <f t="shared" si="4"/>
        <v/>
      </c>
      <c r="AY23" s="150">
        <f t="shared" si="5"/>
        <v>28</v>
      </c>
      <c r="AZ23" s="150" t="str">
        <f t="shared" si="6"/>
        <v xml:space="preserve">tiga, </v>
      </c>
      <c r="BA23" s="150" t="e">
        <f t="shared" si="7"/>
        <v>#VALUE!</v>
      </c>
      <c r="BB23" s="150" t="str">
        <f t="shared" si="8"/>
        <v/>
      </c>
      <c r="BC23" s="150" t="e">
        <f t="shared" si="9"/>
        <v>#VALUE!</v>
      </c>
      <c r="BD23" s="150" t="str">
        <f t="shared" si="10"/>
        <v/>
      </c>
      <c r="BE23" s="150" t="e">
        <f t="shared" si="11"/>
        <v>#VALUE!</v>
      </c>
      <c r="BF23" s="150" t="str">
        <f t="shared" si="12"/>
        <v/>
      </c>
      <c r="BG23" s="150" t="e">
        <f t="shared" si="13"/>
        <v>#VALUE!</v>
      </c>
      <c r="BH23" s="150" t="str">
        <f t="shared" si="14"/>
        <v/>
      </c>
      <c r="BI23" s="150" t="e">
        <f t="shared" si="15"/>
        <v>#VALUE!</v>
      </c>
      <c r="BJ23" s="150" t="str">
        <f t="shared" si="16"/>
        <v/>
      </c>
      <c r="BK23" s="150" t="e">
        <f t="shared" si="17"/>
        <v>#VALUE!</v>
      </c>
      <c r="BL23" s="150" t="str">
        <f t="shared" si="18"/>
        <v/>
      </c>
      <c r="BM23" s="150" t="e">
        <f t="shared" si="19"/>
        <v>#VALUE!</v>
      </c>
      <c r="BN23" s="150" t="str">
        <f t="shared" si="20"/>
        <v/>
      </c>
      <c r="BO23" s="26" t="str">
        <f t="shared" si="21"/>
        <v xml:space="preserve">Besaran Pokok/Turunan, tiga, </v>
      </c>
      <c r="BP23" s="27" t="str">
        <f>IF(E23="X",'Isian Keg Perb &amp; Peng'!$CE$4,"")</f>
        <v/>
      </c>
      <c r="BQ23" s="27" t="str">
        <f>IF(E23="X",'Isian Keg Perb &amp; Peng'!$CF$4,"")</f>
        <v/>
      </c>
    </row>
    <row r="24" spans="2:69" s="30" customFormat="1" ht="59.25" hidden="1" customHeight="1">
      <c r="B24" s="27">
        <f>'Analisis (p)'!A26</f>
        <v>13</v>
      </c>
      <c r="C24" s="25" t="str">
        <f>'Analisis (p)'!B26</f>
        <v>ILHAM SUJUD ROMADLON</v>
      </c>
      <c r="D24" s="32"/>
      <c r="E24" s="27" t="str">
        <f>'Analisis (p)'!CJ26</f>
        <v>-</v>
      </c>
      <c r="F24" s="150" t="str">
        <f>IF('Koreksi (p)'!BC25='Isian Keg Perb &amp; Peng'!AP$4,'Isian Keg Perb &amp; Peng'!$A$4,IF('Koreksi (p)'!BC25='Isian Keg Perb &amp; Peng'!AP$5,'Isian Keg Perb &amp; Peng'!$A$5,IF('Koreksi (p)'!BC25='Isian Keg Perb &amp; Peng'!AP$6,'Isian Keg Perb &amp; Peng'!$A$6,IF('Koreksi (p)'!BC25='Isian Keg Perb &amp; Peng'!AP$7,'Isian Keg Perb &amp; Peng'!$A$7,IF('Koreksi (p)'!BC25='Isian Keg Perb &amp; Peng'!AP$8,'Isian Keg Perb &amp; Peng'!$A$8,IF('Koreksi (p)'!BC25='Isian Keg Perb &amp; Peng'!AP$9,'Isian Keg Perb &amp; Peng'!$A$9,IF('Koreksi (p)'!BC25='Isian Keg Perb &amp; Peng'!AP$10,'Isian Keg Perb &amp; Peng'!$A$10,IF('Koreksi (p)'!BC25='Isian Keg Perb &amp; Peng'!AP$11,'Isian Keg Perb &amp; Peng'!$A$11,IF('Koreksi (p)'!BC25='Isian Keg Perb &amp; Peng'!AP$12,'Isian Keg Perb &amp; Peng'!$A$12,IF('Koreksi (p)'!BC25='Isian Keg Perb &amp; Peng'!AP$13,'Isian Keg Perb &amp; Peng'!$A$13," "))))))))))</f>
        <v xml:space="preserve"> </v>
      </c>
      <c r="G24" s="150" t="str">
        <f>IF('Koreksi (p)'!BD25='Isian Keg Perb &amp; Peng'!AQ$4,'Isian Keg Perb &amp; Peng'!$A$4,IF('Koreksi (p)'!BD25='Isian Keg Perb &amp; Peng'!AQ$5,'Isian Keg Perb &amp; Peng'!$A$5,IF('Koreksi (p)'!BD25='Isian Keg Perb &amp; Peng'!AQ$6,'Isian Keg Perb &amp; Peng'!$A$6,IF('Koreksi (p)'!BD25='Isian Keg Perb &amp; Peng'!AQ$7,'Isian Keg Perb &amp; Peng'!$A$7,IF('Koreksi (p)'!BD25='Isian Keg Perb &amp; Peng'!AQ$8,'Isian Keg Perb &amp; Peng'!$A$8,IF('Koreksi (p)'!BD25='Isian Keg Perb &amp; Peng'!AQ$9,'Isian Keg Perb &amp; Peng'!$A$9,IF('Koreksi (p)'!BD25='Isian Keg Perb &amp; Peng'!AQ$10,'Isian Keg Perb &amp; Peng'!$A$10,IF('Koreksi (p)'!BD25='Isian Keg Perb &amp; Peng'!AQ$11,'Isian Keg Perb &amp; Peng'!$A$11,IF('Koreksi (p)'!BD25='Isian Keg Perb &amp; Peng'!AQ$12,'Isian Keg Perb &amp; Peng'!$A$12,IF('Koreksi (p)'!BD25='Isian Keg Perb &amp; Peng'!AQ$13,'Isian Keg Perb &amp; Peng'!$A$13," "))))))))))</f>
        <v xml:space="preserve"> </v>
      </c>
      <c r="H24" s="150" t="str">
        <f>IF('Koreksi (p)'!BE25='Isian Keg Perb &amp; Peng'!AR$4,'Isian Keg Perb &amp; Peng'!$A$4,IF('Koreksi (p)'!BE25='Isian Keg Perb &amp; Peng'!AR$5,'Isian Keg Perb &amp; Peng'!$A$5,IF('Koreksi (p)'!BE25='Isian Keg Perb &amp; Peng'!AR$6,'Isian Keg Perb &amp; Peng'!$A$6,IF('Koreksi (p)'!BE25='Isian Keg Perb &amp; Peng'!AR$7,'Isian Keg Perb &amp; Peng'!$A$7,IF('Koreksi (p)'!BE25='Isian Keg Perb &amp; Peng'!AR$8,'Isian Keg Perb &amp; Peng'!$A$8,IF('Koreksi (p)'!BE25='Isian Keg Perb &amp; Peng'!AR$9,'Isian Keg Perb &amp; Peng'!$A$9,IF('Koreksi (p)'!BE25='Isian Keg Perb &amp; Peng'!AR$10,'Isian Keg Perb &amp; Peng'!$A$10,IF('Koreksi (p)'!BE25='Isian Keg Perb &amp; Peng'!AR$11,'Isian Keg Perb &amp; Peng'!$A$11,IF('Koreksi (p)'!BE25='Isian Keg Perb &amp; Peng'!AR$12,'Isian Keg Perb &amp; Peng'!$A$12,IF('Koreksi (p)'!BE25='Isian Keg Perb &amp; Peng'!AR$13,'Isian Keg Perb &amp; Peng'!$A$13," "))))))))))</f>
        <v xml:space="preserve"> </v>
      </c>
      <c r="I24" s="150" t="str">
        <f>IF('Koreksi (p)'!BF25='Isian Keg Perb &amp; Peng'!AS$4,'Isian Keg Perb &amp; Peng'!$A$4,IF('Koreksi (p)'!BF25='Isian Keg Perb &amp; Peng'!AS$5,'Isian Keg Perb &amp; Peng'!$A$5,IF('Koreksi (p)'!BF25='Isian Keg Perb &amp; Peng'!AS$6,'Isian Keg Perb &amp; Peng'!$A$6,IF('Koreksi (p)'!BF25='Isian Keg Perb &amp; Peng'!AS$7,'Isian Keg Perb &amp; Peng'!$A$7,IF('Koreksi (p)'!BF25='Isian Keg Perb &amp; Peng'!AS$8,'Isian Keg Perb &amp; Peng'!$A$8,IF('Koreksi (p)'!BF25='Isian Keg Perb &amp; Peng'!AS$9,'Isian Keg Perb &amp; Peng'!$A$9,IF('Koreksi (p)'!BF25='Isian Keg Perb &amp; Peng'!AS$10,'Isian Keg Perb &amp; Peng'!$A$10,IF('Koreksi (p)'!BF25='Isian Keg Perb &amp; Peng'!AS$11,'Isian Keg Perb &amp; Peng'!$A$11,IF('Koreksi (p)'!BF25='Isian Keg Perb &amp; Peng'!AS$12,'Isian Keg Perb &amp; Peng'!$A$12,IF('Koreksi (p)'!BF25='Isian Keg Perb &amp; Peng'!AS$13,'Isian Keg Perb &amp; Peng'!$A$13," "))))))))))</f>
        <v xml:space="preserve"> </v>
      </c>
      <c r="J24" s="150" t="str">
        <f>IF('Koreksi (p)'!BG25='Isian Keg Perb &amp; Peng'!AT$4,'Isian Keg Perb &amp; Peng'!$A$4,IF('Koreksi (p)'!BG25='Isian Keg Perb &amp; Peng'!AT$5,'Isian Keg Perb &amp; Peng'!$A$5,IF('Koreksi (p)'!BG25='Isian Keg Perb &amp; Peng'!AT$6,'Isian Keg Perb &amp; Peng'!$A$6,IF('Koreksi (p)'!BG25='Isian Keg Perb &amp; Peng'!AT$7,'Isian Keg Perb &amp; Peng'!$A$7,IF('Koreksi (p)'!BG25='Isian Keg Perb &amp; Peng'!AT$8,'Isian Keg Perb &amp; Peng'!$A$8,IF('Koreksi (p)'!BG25='Isian Keg Perb &amp; Peng'!AT$9,'Isian Keg Perb &amp; Peng'!$A$9,IF('Koreksi (p)'!BG25='Isian Keg Perb &amp; Peng'!AT$10,'Isian Keg Perb &amp; Peng'!$A$10,IF('Koreksi (p)'!BG25='Isian Keg Perb &amp; Peng'!AT$11,'Isian Keg Perb &amp; Peng'!$A$11,IF('Koreksi (p)'!BG25='Isian Keg Perb &amp; Peng'!AT$12,'Isian Keg Perb &amp; Peng'!$A$12,IF('Koreksi (p)'!BG25='Isian Keg Perb &amp; Peng'!AT$13,'Isian Keg Perb &amp; Peng'!$A$13," "))))))))))</f>
        <v xml:space="preserve"> </v>
      </c>
      <c r="K24" s="150" t="str">
        <f>IF('Koreksi (p)'!BH25='Isian Keg Perb &amp; Peng'!AU$4,'Isian Keg Perb &amp; Peng'!$A$4,IF('Koreksi (p)'!BH25='Isian Keg Perb &amp; Peng'!AU$5,'Isian Keg Perb &amp; Peng'!$A$5,IF('Koreksi (p)'!BH25='Isian Keg Perb &amp; Peng'!AU$6,'Isian Keg Perb &amp; Peng'!$A$6,IF('Koreksi (p)'!BH25='Isian Keg Perb &amp; Peng'!AU$7,'Isian Keg Perb &amp; Peng'!$A$7,IF('Koreksi (p)'!BH25='Isian Keg Perb &amp; Peng'!AU$8,'Isian Keg Perb &amp; Peng'!$A$8,IF('Koreksi (p)'!BH25='Isian Keg Perb &amp; Peng'!AU$9,'Isian Keg Perb &amp; Peng'!$A$9,IF('Koreksi (p)'!BH25='Isian Keg Perb &amp; Peng'!AU$10,'Isian Keg Perb &amp; Peng'!$A$10,IF('Koreksi (p)'!BH25='Isian Keg Perb &amp; Peng'!AU$11,'Isian Keg Perb &amp; Peng'!$A$11,IF('Koreksi (p)'!BH25='Isian Keg Perb &amp; Peng'!AU$12,'Isian Keg Perb &amp; Peng'!$A$12,IF('Koreksi (p)'!BH25='Isian Keg Perb &amp; Peng'!AU$13,'Isian Keg Perb &amp; Peng'!$A$13," "))))))))))</f>
        <v xml:space="preserve"> </v>
      </c>
      <c r="L24" s="150" t="str">
        <f>IF('Koreksi (p)'!BI25='Isian Keg Perb &amp; Peng'!AV$4,'Isian Keg Perb &amp; Peng'!$A$4,IF('Koreksi (p)'!BI25='Isian Keg Perb &amp; Peng'!AV$5,'Isian Keg Perb &amp; Peng'!$A$5,IF('Koreksi (p)'!BI25='Isian Keg Perb &amp; Peng'!AV$6,'Isian Keg Perb &amp; Peng'!$A$6,IF('Koreksi (p)'!BI25='Isian Keg Perb &amp; Peng'!AV$7,'Isian Keg Perb &amp; Peng'!$A$7,IF('Koreksi (p)'!BI25='Isian Keg Perb &amp; Peng'!AV$8,'Isian Keg Perb &amp; Peng'!$A$8,IF('Koreksi (p)'!BI25='Isian Keg Perb &amp; Peng'!AV$9,'Isian Keg Perb &amp; Peng'!$A$9,IF('Koreksi (p)'!BI25='Isian Keg Perb &amp; Peng'!AV$10,'Isian Keg Perb &amp; Peng'!$A$10,IF('Koreksi (p)'!BI25='Isian Keg Perb &amp; Peng'!AV$11,'Isian Keg Perb &amp; Peng'!$A$11,IF('Koreksi (p)'!BI25='Isian Keg Perb &amp; Peng'!AV$12,'Isian Keg Perb &amp; Peng'!$A$12,IF('Koreksi (p)'!BI25='Isian Keg Perb &amp; Peng'!AV$13,'Isian Keg Perb &amp; Peng'!$A$13," "))))))))))</f>
        <v>tiga</v>
      </c>
      <c r="M24" s="150" t="str">
        <f>IF('Koreksi (p)'!BJ25='Isian Keg Perb &amp; Peng'!AW$4,'Isian Keg Perb &amp; Peng'!$A$4,IF('Koreksi (p)'!BJ25='Isian Keg Perb &amp; Peng'!AW$5,'Isian Keg Perb &amp; Peng'!$A$5,IF('Koreksi (p)'!BJ25='Isian Keg Perb &amp; Peng'!AW$6,'Isian Keg Perb &amp; Peng'!$A$6,IF('Koreksi (p)'!BJ25='Isian Keg Perb &amp; Peng'!AW$7,'Isian Keg Perb &amp; Peng'!$A$7,IF('Koreksi (p)'!BJ25='Isian Keg Perb &amp; Peng'!AW$8,'Isian Keg Perb &amp; Peng'!$A$8,IF('Koreksi (p)'!BJ25='Isian Keg Perb &amp; Peng'!AW$9,'Isian Keg Perb &amp; Peng'!$A$9,IF('Koreksi (p)'!BJ25='Isian Keg Perb &amp; Peng'!AW$10,'Isian Keg Perb &amp; Peng'!$A$10,IF('Koreksi (p)'!BJ25='Isian Keg Perb &amp; Peng'!AW$11,'Isian Keg Perb &amp; Peng'!$A$11,IF('Koreksi (p)'!BJ25='Isian Keg Perb &amp; Peng'!AW$12,'Isian Keg Perb &amp; Peng'!$A$12,IF('Koreksi (p)'!BJ25='Isian Keg Perb &amp; Peng'!AW$13,'Isian Keg Perb &amp; Peng'!$A$13," "))))))))))</f>
        <v xml:space="preserve"> </v>
      </c>
      <c r="N24" s="150" t="str">
        <f>IF('Koreksi (p)'!BK25='Isian Keg Perb &amp; Peng'!AX$4,'Isian Keg Perb &amp; Peng'!$A$4,IF('Koreksi (p)'!BK25='Isian Keg Perb &amp; Peng'!AX$5,'Isian Keg Perb &amp; Peng'!$A$5,IF('Koreksi (p)'!BK25='Isian Keg Perb &amp; Peng'!AX$6,'Isian Keg Perb &amp; Peng'!$A$6,IF('Koreksi (p)'!BK25='Isian Keg Perb &amp; Peng'!AX$7,'Isian Keg Perb &amp; Peng'!$A$7,IF('Koreksi (p)'!BK25='Isian Keg Perb &amp; Peng'!AX$8,'Isian Keg Perb &amp; Peng'!$A$8,IF('Koreksi (p)'!BK25='Isian Keg Perb &amp; Peng'!AX$9,'Isian Keg Perb &amp; Peng'!$A$9,IF('Koreksi (p)'!BK25='Isian Keg Perb &amp; Peng'!AX$10,'Isian Keg Perb &amp; Peng'!$A$10,IF('Koreksi (p)'!BK25='Isian Keg Perb &amp; Peng'!AX$11,'Isian Keg Perb &amp; Peng'!$A$11,IF('Koreksi (p)'!BK25='Isian Keg Perb &amp; Peng'!AX$12,'Isian Keg Perb &amp; Peng'!$A$12,IF('Koreksi (p)'!BK25='Isian Keg Perb &amp; Peng'!AX$13,'Isian Keg Perb &amp; Peng'!$A$13," "))))))))))</f>
        <v>empat</v>
      </c>
      <c r="O24" s="150" t="str">
        <f>IF('Koreksi (p)'!BL25='Isian Keg Perb &amp; Peng'!AY$4,'Isian Keg Perb &amp; Peng'!$A$4,IF('Koreksi (p)'!BL25='Isian Keg Perb &amp; Peng'!AY$5,'Isian Keg Perb &amp; Peng'!$A$5,IF('Koreksi (p)'!BL25='Isian Keg Perb &amp; Peng'!AY$6,'Isian Keg Perb &amp; Peng'!$A$6,IF('Koreksi (p)'!BL25='Isian Keg Perb &amp; Peng'!AY$7,'Isian Keg Perb &amp; Peng'!$A$7,IF('Koreksi (p)'!BL25='Isian Keg Perb &amp; Peng'!AY$8,'Isian Keg Perb &amp; Peng'!$A$8,IF('Koreksi (p)'!BL25='Isian Keg Perb &amp; Peng'!AY$9,'Isian Keg Perb &amp; Peng'!$A$9,IF('Koreksi (p)'!BL25='Isian Keg Perb &amp; Peng'!AY$10,'Isian Keg Perb &amp; Peng'!$A$10,IF('Koreksi (p)'!BL25='Isian Keg Perb &amp; Peng'!AY$11,'Isian Keg Perb &amp; Peng'!$A$11,IF('Koreksi (p)'!BL25='Isian Keg Perb &amp; Peng'!AY$12,'Isian Keg Perb &amp; Peng'!$A$12,IF('Koreksi (p)'!BL25='Isian Keg Perb &amp; Peng'!AY$13,'Isian Keg Perb &amp; Peng'!$A$13," "))))))))))</f>
        <v>lima</v>
      </c>
      <c r="P24" s="150" t="str">
        <f>IF('Koreksi (p)'!BM25='Isian Keg Perb &amp; Peng'!AZ$4,'Isian Keg Perb &amp; Peng'!$A$4,IF('Koreksi (p)'!BM25='Isian Keg Perb &amp; Peng'!AZ$5,'Isian Keg Perb &amp; Peng'!$A$5,IF('Koreksi (p)'!BM25='Isian Keg Perb &amp; Peng'!AZ$6,'Isian Keg Perb &amp; Peng'!$A$6,IF('Koreksi (p)'!BM25='Isian Keg Perb &amp; Peng'!AZ$7,'Isian Keg Perb &amp; Peng'!$A$7,IF('Koreksi (p)'!BM25='Isian Keg Perb &amp; Peng'!AZ$8,'Isian Keg Perb &amp; Peng'!$A$8,IF('Koreksi (p)'!BM25='Isian Keg Perb &amp; Peng'!AZ$9,'Isian Keg Perb &amp; Peng'!$A$9,IF('Koreksi (p)'!BM25='Isian Keg Perb &amp; Peng'!AZ$10,'Isian Keg Perb &amp; Peng'!$A$10,IF('Koreksi (p)'!BM25='Isian Keg Perb &amp; Peng'!AZ$11,'Isian Keg Perb &amp; Peng'!$A$11,IF('Koreksi (p)'!BM25='Isian Keg Perb &amp; Peng'!AZ$12,'Isian Keg Perb &amp; Peng'!$A$12,IF('Koreksi (p)'!BM25='Isian Keg Perb &amp; Peng'!AZ$13,'Isian Keg Perb &amp; Peng'!$A$13," "))))))))))</f>
        <v xml:space="preserve"> </v>
      </c>
      <c r="Q24" s="150" t="str">
        <f>IF('Koreksi (p)'!BN25='Isian Keg Perb &amp; Peng'!BA$4,'Isian Keg Perb &amp; Peng'!$A$4,IF('Koreksi (p)'!BN25='Isian Keg Perb &amp; Peng'!BA$5,'Isian Keg Perb &amp; Peng'!$A$5,IF('Koreksi (p)'!BN25='Isian Keg Perb &amp; Peng'!BA$6,'Isian Keg Perb &amp; Peng'!$A$6,IF('Koreksi (p)'!BN25='Isian Keg Perb &amp; Peng'!BA$7,'Isian Keg Perb &amp; Peng'!$A$7,IF('Koreksi (p)'!BN25='Isian Keg Perb &amp; Peng'!BA$8,'Isian Keg Perb &amp; Peng'!$A$8,IF('Koreksi (p)'!BN25='Isian Keg Perb &amp; Peng'!BA$9,'Isian Keg Perb &amp; Peng'!$A$9,IF('Koreksi (p)'!BN25='Isian Keg Perb &amp; Peng'!BA$10,'Isian Keg Perb &amp; Peng'!$A$10,IF('Koreksi (p)'!BN25='Isian Keg Perb &amp; Peng'!BA$11,'Isian Keg Perb &amp; Peng'!$A$11,IF('Koreksi (p)'!BN25='Isian Keg Perb &amp; Peng'!BA$12,'Isian Keg Perb &amp; Peng'!$A$12,IF('Koreksi (p)'!BN25='Isian Keg Perb &amp; Peng'!BA$13,'Isian Keg Perb &amp; Peng'!$A$13," "))))))))))</f>
        <v xml:space="preserve"> </v>
      </c>
      <c r="R24" s="150" t="str">
        <f>IF('Koreksi (p)'!BO25='Isian Keg Perb &amp; Peng'!BB$4,'Isian Keg Perb &amp; Peng'!$A$4,IF('Koreksi (p)'!BO25='Isian Keg Perb &amp; Peng'!BB$5,'Isian Keg Perb &amp; Peng'!$A$5,IF('Koreksi (p)'!BO25='Isian Keg Perb &amp; Peng'!BB$6,'Isian Keg Perb &amp; Peng'!$A$6,IF('Koreksi (p)'!BO25='Isian Keg Perb &amp; Peng'!BB$7,'Isian Keg Perb &amp; Peng'!$A$7,IF('Koreksi (p)'!BO25='Isian Keg Perb &amp; Peng'!BB$8,'Isian Keg Perb &amp; Peng'!$A$8,IF('Koreksi (p)'!BO25='Isian Keg Perb &amp; Peng'!BB$9,'Isian Keg Perb &amp; Peng'!$A$9,IF('Koreksi (p)'!BO25='Isian Keg Perb &amp; Peng'!BB$10,'Isian Keg Perb &amp; Peng'!$A$10,IF('Koreksi (p)'!BO25='Isian Keg Perb &amp; Peng'!BB$11,'Isian Keg Perb &amp; Peng'!$A$11,IF('Koreksi (p)'!BO25='Isian Keg Perb &amp; Peng'!BB$12,'Isian Keg Perb &amp; Peng'!$A$12,IF('Koreksi (p)'!BO25='Isian Keg Perb &amp; Peng'!BB$13,'Isian Keg Perb &amp; Peng'!$A$13," "))))))))))</f>
        <v xml:space="preserve"> </v>
      </c>
      <c r="S24" s="150" t="str">
        <f>IF('Koreksi (p)'!BP25='Isian Keg Perb &amp; Peng'!BC$4,'Isian Keg Perb &amp; Peng'!$A$4,IF('Koreksi (p)'!BP25='Isian Keg Perb &amp; Peng'!BC$5,'Isian Keg Perb &amp; Peng'!$A$5,IF('Koreksi (p)'!BP25='Isian Keg Perb &amp; Peng'!BC$6,'Isian Keg Perb &amp; Peng'!$A$6,IF('Koreksi (p)'!BP25='Isian Keg Perb &amp; Peng'!BC$7,'Isian Keg Perb &amp; Peng'!$A$7,IF('Koreksi (p)'!BP25='Isian Keg Perb &amp; Peng'!BC$8,'Isian Keg Perb &amp; Peng'!$A$8,IF('Koreksi (p)'!BP25='Isian Keg Perb &amp; Peng'!BC$9,'Isian Keg Perb &amp; Peng'!$A$9,IF('Koreksi (p)'!BP25='Isian Keg Perb &amp; Peng'!BC$10,'Isian Keg Perb &amp; Peng'!$A$10,IF('Koreksi (p)'!BP25='Isian Keg Perb &amp; Peng'!BC$11,'Isian Keg Perb &amp; Peng'!$A$11,IF('Koreksi (p)'!BP25='Isian Keg Perb &amp; Peng'!BC$12,'Isian Keg Perb &amp; Peng'!$A$12,IF('Koreksi (p)'!BP25='Isian Keg Perb &amp; Peng'!BC$13,'Isian Keg Perb &amp; Peng'!$A$13," "))))))))))</f>
        <v xml:space="preserve"> </v>
      </c>
      <c r="T24" s="150" t="str">
        <f>IF('Koreksi (p)'!BQ25='Isian Keg Perb &amp; Peng'!BD$4,'Isian Keg Perb &amp; Peng'!$A$4,IF('Koreksi (p)'!BQ25='Isian Keg Perb &amp; Peng'!BD$5,'Isian Keg Perb &amp; Peng'!$A$5,IF('Koreksi (p)'!BQ25='Isian Keg Perb &amp; Peng'!BD$6,'Isian Keg Perb &amp; Peng'!$A$6,IF('Koreksi (p)'!BQ25='Isian Keg Perb &amp; Peng'!BD$7,'Isian Keg Perb &amp; Peng'!$A$7,IF('Koreksi (p)'!BQ25='Isian Keg Perb &amp; Peng'!BD$8,'Isian Keg Perb &amp; Peng'!$A$8,IF('Koreksi (p)'!BQ25='Isian Keg Perb &amp; Peng'!BD$9,'Isian Keg Perb &amp; Peng'!$A$9,IF('Koreksi (p)'!BQ25='Isian Keg Perb &amp; Peng'!BD$10,'Isian Keg Perb &amp; Peng'!$A$10,IF('Koreksi (p)'!BQ25='Isian Keg Perb &amp; Peng'!BD$11,'Isian Keg Perb &amp; Peng'!$A$11,IF('Koreksi (p)'!BQ25='Isian Keg Perb &amp; Peng'!BD$12,'Isian Keg Perb &amp; Peng'!$A$12,IF('Koreksi (p)'!BQ25='Isian Keg Perb &amp; Peng'!BD$13,'Isian Keg Perb &amp; Peng'!$A$13," "))))))))))</f>
        <v xml:space="preserve"> </v>
      </c>
      <c r="U24" s="150" t="str">
        <f>IF('Koreksi (p)'!BR25='Isian Keg Perb &amp; Peng'!BE$4,'Isian Keg Perb &amp; Peng'!$A$4,IF('Koreksi (p)'!BR25='Isian Keg Perb &amp; Peng'!BE$5,'Isian Keg Perb &amp; Peng'!$A$5,IF('Koreksi (p)'!BR25='Isian Keg Perb &amp; Peng'!BE$6,'Isian Keg Perb &amp; Peng'!$A$6,IF('Koreksi (p)'!BR25='Isian Keg Perb &amp; Peng'!BE$7,'Isian Keg Perb &amp; Peng'!$A$7,IF('Koreksi (p)'!BR25='Isian Keg Perb &amp; Peng'!BE$8,'Isian Keg Perb &amp; Peng'!$A$8,IF('Koreksi (p)'!BR25='Isian Keg Perb &amp; Peng'!BE$9,'Isian Keg Perb &amp; Peng'!$A$9,IF('Koreksi (p)'!BR25='Isian Keg Perb &amp; Peng'!BE$10,'Isian Keg Perb &amp; Peng'!$A$10,IF('Koreksi (p)'!BR25='Isian Keg Perb &amp; Peng'!BE$11,'Isian Keg Perb &amp; Peng'!$A$11,IF('Koreksi (p)'!BR25='Isian Keg Perb &amp; Peng'!BE$12,'Isian Keg Perb &amp; Peng'!$A$12,IF('Koreksi (p)'!BR25='Isian Keg Perb &amp; Peng'!BE$13,'Isian Keg Perb &amp; Peng'!$A$13," "))))))))))</f>
        <v xml:space="preserve"> </v>
      </c>
      <c r="V24" s="150" t="str">
        <f>IF('Koreksi (p)'!BS25='Isian Keg Perb &amp; Peng'!BF$4,'Isian Keg Perb &amp; Peng'!$A$4,IF('Koreksi (p)'!BS25='Isian Keg Perb &amp; Peng'!BF$5,'Isian Keg Perb &amp; Peng'!$A$5,IF('Koreksi (p)'!BS25='Isian Keg Perb &amp; Peng'!BF$6,'Isian Keg Perb &amp; Peng'!$A$6,IF('Koreksi (p)'!BS25='Isian Keg Perb &amp; Peng'!BF$7,'Isian Keg Perb &amp; Peng'!$A$7,IF('Koreksi (p)'!BS25='Isian Keg Perb &amp; Peng'!BF$8,'Isian Keg Perb &amp; Peng'!$A$8,IF('Koreksi (p)'!BS25='Isian Keg Perb &amp; Peng'!BF$9,'Isian Keg Perb &amp; Peng'!$A$9,IF('Koreksi (p)'!BS25='Isian Keg Perb &amp; Peng'!BF$10,'Isian Keg Perb &amp; Peng'!$A$10,IF('Koreksi (p)'!BS25='Isian Keg Perb &amp; Peng'!BF$11,'Isian Keg Perb &amp; Peng'!$A$11,IF('Koreksi (p)'!BS25='Isian Keg Perb &amp; Peng'!BF$12,'Isian Keg Perb &amp; Peng'!$A$12,IF('Koreksi (p)'!BS25='Isian Keg Perb &amp; Peng'!BF$13,'Isian Keg Perb &amp; Peng'!$A$13," "))))))))))</f>
        <v xml:space="preserve"> </v>
      </c>
      <c r="W24" s="150" t="str">
        <f>IF('Koreksi (p)'!BT25='Isian Keg Perb &amp; Peng'!BG$4,'Isian Keg Perb &amp; Peng'!$A$4,IF('Koreksi (p)'!BT25='Isian Keg Perb &amp; Peng'!BG$5,'Isian Keg Perb &amp; Peng'!$A$5,IF('Koreksi (p)'!BT25='Isian Keg Perb &amp; Peng'!BG$6,'Isian Keg Perb &amp; Peng'!$A$6,IF('Koreksi (p)'!BT25='Isian Keg Perb &amp; Peng'!BG$7,'Isian Keg Perb &amp; Peng'!$A$7,IF('Koreksi (p)'!BT25='Isian Keg Perb &amp; Peng'!BG$8,'Isian Keg Perb &amp; Peng'!$A$8,IF('Koreksi (p)'!BT25='Isian Keg Perb &amp; Peng'!BG$9,'Isian Keg Perb &amp; Peng'!$A$9,IF('Koreksi (p)'!BT25='Isian Keg Perb &amp; Peng'!BG$10,'Isian Keg Perb &amp; Peng'!$A$10,IF('Koreksi (p)'!BT25='Isian Keg Perb &amp; Peng'!BG$11,'Isian Keg Perb &amp; Peng'!$A$11,IF('Koreksi (p)'!BT25='Isian Keg Perb &amp; Peng'!BG$12,'Isian Keg Perb &amp; Peng'!$A$12,IF('Koreksi (p)'!BT25='Isian Keg Perb &amp; Peng'!BG$13,'Isian Keg Perb &amp; Peng'!$A$13," "))))))))))</f>
        <v xml:space="preserve"> </v>
      </c>
      <c r="X24" s="150" t="str">
        <f>IF('Koreksi (p)'!BU25='Isian Keg Perb &amp; Peng'!BH$4,'Isian Keg Perb &amp; Peng'!$A$4,IF('Koreksi (p)'!BU25='Isian Keg Perb &amp; Peng'!BH$5,'Isian Keg Perb &amp; Peng'!$A$5,IF('Koreksi (p)'!BU25='Isian Keg Perb &amp; Peng'!BH$6,'Isian Keg Perb &amp; Peng'!$A$6,IF('Koreksi (p)'!BU25='Isian Keg Perb &amp; Peng'!BH$7,'Isian Keg Perb &amp; Peng'!$A$7,IF('Koreksi (p)'!BU25='Isian Keg Perb &amp; Peng'!BH$8,'Isian Keg Perb &amp; Peng'!$A$8,IF('Koreksi (p)'!BU25='Isian Keg Perb &amp; Peng'!BH$9,'Isian Keg Perb &amp; Peng'!$A$9,IF('Koreksi (p)'!BU25='Isian Keg Perb &amp; Peng'!BH$10,'Isian Keg Perb &amp; Peng'!$A$10,IF('Koreksi (p)'!BU25='Isian Keg Perb &amp; Peng'!BH$11,'Isian Keg Perb &amp; Peng'!$A$11,IF('Koreksi (p)'!BU25='Isian Keg Perb &amp; Peng'!BH$12,'Isian Keg Perb &amp; Peng'!$A$12,IF('Koreksi (p)'!BU25='Isian Keg Perb &amp; Peng'!BH$13,'Isian Keg Perb &amp; Peng'!$A$13," "))))))))))</f>
        <v xml:space="preserve"> </v>
      </c>
      <c r="Y24" s="150" t="str">
        <f>IF('Koreksi (p)'!BV25='Isian Keg Perb &amp; Peng'!BI$4,'Isian Keg Perb &amp; Peng'!$A$4,IF('Koreksi (p)'!BV25='Isian Keg Perb &amp; Peng'!BI$5,'Isian Keg Perb &amp; Peng'!$A$5,IF('Koreksi (p)'!BV25='Isian Keg Perb &amp; Peng'!BI$6,'Isian Keg Perb &amp; Peng'!$A$6,IF('Koreksi (p)'!BV25='Isian Keg Perb &amp; Peng'!BI$7,'Isian Keg Perb &amp; Peng'!$A$7,IF('Koreksi (p)'!BV25='Isian Keg Perb &amp; Peng'!BI$8,'Isian Keg Perb &amp; Peng'!$A$8,IF('Koreksi (p)'!BV25='Isian Keg Perb &amp; Peng'!BI$9,'Isian Keg Perb &amp; Peng'!$A$9,IF('Koreksi (p)'!BV25='Isian Keg Perb &amp; Peng'!BI$10,'Isian Keg Perb &amp; Peng'!$A$10,IF('Koreksi (p)'!BV25='Isian Keg Perb &amp; Peng'!BI$11,'Isian Keg Perb &amp; Peng'!$A$11,IF('Koreksi (p)'!BV25='Isian Keg Perb &amp; Peng'!BI$12,'Isian Keg Perb &amp; Peng'!$A$12,IF('Koreksi (p)'!BV25='Isian Keg Perb &amp; Peng'!BI$13,'Isian Keg Perb &amp; Peng'!$A$13," "))))))))))</f>
        <v xml:space="preserve"> </v>
      </c>
      <c r="Z24" s="150" t="str">
        <f>IF('Koreksi (p)'!BW25='Isian Keg Perb &amp; Peng'!BJ$4,'Isian Keg Perb &amp; Peng'!$A$4,IF('Koreksi (p)'!BW25='Isian Keg Perb &amp; Peng'!BJ$5,'Isian Keg Perb &amp; Peng'!$A$5,IF('Koreksi (p)'!BW25='Isian Keg Perb &amp; Peng'!BJ$6,'Isian Keg Perb &amp; Peng'!$A$6,IF('Koreksi (p)'!BW25='Isian Keg Perb &amp; Peng'!BJ$7,'Isian Keg Perb &amp; Peng'!$A$7,IF('Koreksi (p)'!BW25='Isian Keg Perb &amp; Peng'!BJ$8,'Isian Keg Perb &amp; Peng'!$A$8,IF('Koreksi (p)'!BW25='Isian Keg Perb &amp; Peng'!BJ$9,'Isian Keg Perb &amp; Peng'!$A$9,IF('Koreksi (p)'!BW25='Isian Keg Perb &amp; Peng'!BJ$10,'Isian Keg Perb &amp; Peng'!$A$10,IF('Koreksi (p)'!BW25='Isian Keg Perb &amp; Peng'!BJ$11,'Isian Keg Perb &amp; Peng'!$A$11,IF('Koreksi (p)'!BW25='Isian Keg Perb &amp; Peng'!BJ$12,'Isian Keg Perb &amp; Peng'!$A$12,IF('Koreksi (p)'!BW25='Isian Keg Perb &amp; Peng'!BJ$13,'Isian Keg Perb &amp; Peng'!$A$13," "))))))))))</f>
        <v xml:space="preserve"> </v>
      </c>
      <c r="AA24" s="150" t="str">
        <f>IF('Koreksi (p)'!BX25='Isian Keg Perb &amp; Peng'!BK$4,'Isian Keg Perb &amp; Peng'!$A$4,IF('Koreksi (p)'!BX25='Isian Keg Perb &amp; Peng'!BK$5,'Isian Keg Perb &amp; Peng'!$A$5,IF('Koreksi (p)'!BX25='Isian Keg Perb &amp; Peng'!BK$6,'Isian Keg Perb &amp; Peng'!$A$6,IF('Koreksi (p)'!BX25='Isian Keg Perb &amp; Peng'!BK$7,'Isian Keg Perb &amp; Peng'!$A$7,IF('Koreksi (p)'!BX25='Isian Keg Perb &amp; Peng'!BK$8,'Isian Keg Perb &amp; Peng'!$A$8,IF('Koreksi (p)'!BX25='Isian Keg Perb &amp; Peng'!BK$9,'Isian Keg Perb &amp; Peng'!$A$9,IF('Koreksi (p)'!BX25='Isian Keg Perb &amp; Peng'!BK$10,'Isian Keg Perb &amp; Peng'!$A$10,IF('Koreksi (p)'!BX25='Isian Keg Perb &amp; Peng'!BK$11,'Isian Keg Perb &amp; Peng'!$A$11,IF('Koreksi (p)'!BX25='Isian Keg Perb &amp; Peng'!BK$12,'Isian Keg Perb &amp; Peng'!$A$12,IF('Koreksi (p)'!BX25='Isian Keg Perb &amp; Peng'!BK$13,'Isian Keg Perb &amp; Peng'!$A$13," "))))))))))</f>
        <v xml:space="preserve"> </v>
      </c>
      <c r="AB24" s="150" t="str">
        <f>IF('Koreksi (p)'!BY25='Isian Keg Perb &amp; Peng'!BL$4,'Isian Keg Perb &amp; Peng'!$A$4,IF('Koreksi (p)'!BY25='Isian Keg Perb &amp; Peng'!BL$5,'Isian Keg Perb &amp; Peng'!$A$5,IF('Koreksi (p)'!BY25='Isian Keg Perb &amp; Peng'!BL$6,'Isian Keg Perb &amp; Peng'!$A$6,IF('Koreksi (p)'!BY25='Isian Keg Perb &amp; Peng'!BL$7,'Isian Keg Perb &amp; Peng'!$A$7,IF('Koreksi (p)'!BY25='Isian Keg Perb &amp; Peng'!BL$8,'Isian Keg Perb &amp; Peng'!$A$8,IF('Koreksi (p)'!BY25='Isian Keg Perb &amp; Peng'!BL$9,'Isian Keg Perb &amp; Peng'!$A$9,IF('Koreksi (p)'!BY25='Isian Keg Perb &amp; Peng'!BL$10,'Isian Keg Perb &amp; Peng'!$A$10,IF('Koreksi (p)'!BY25='Isian Keg Perb &amp; Peng'!BL$11,'Isian Keg Perb &amp; Peng'!$A$11,IF('Koreksi (p)'!BY25='Isian Keg Perb &amp; Peng'!BL$12,'Isian Keg Perb &amp; Peng'!$A$12,IF('Koreksi (p)'!BY25='Isian Keg Perb &amp; Peng'!BL$13,'Isian Keg Perb &amp; Peng'!$A$13," "))))))))))</f>
        <v xml:space="preserve"> </v>
      </c>
      <c r="AC24" s="150" t="str">
        <f>IF('Koreksi (p)'!BZ25='Isian Keg Perb &amp; Peng'!BM$4,'Isian Keg Perb &amp; Peng'!$A$4,IF('Koreksi (p)'!BZ25='Isian Keg Perb &amp; Peng'!BM$5,'Isian Keg Perb &amp; Peng'!$A$5,IF('Koreksi (p)'!BZ25='Isian Keg Perb &amp; Peng'!BM$6,'Isian Keg Perb &amp; Peng'!$A$6,IF('Koreksi (p)'!BZ25='Isian Keg Perb &amp; Peng'!BM$7,'Isian Keg Perb &amp; Peng'!$A$7,IF('Koreksi (p)'!BZ25='Isian Keg Perb &amp; Peng'!BM$8,'Isian Keg Perb &amp; Peng'!$A$8,IF('Koreksi (p)'!BZ25='Isian Keg Perb &amp; Peng'!BM$9,'Isian Keg Perb &amp; Peng'!$A$9,IF('Koreksi (p)'!BZ25='Isian Keg Perb &amp; Peng'!BM$10,'Isian Keg Perb &amp; Peng'!$A$10,IF('Koreksi (p)'!BZ25='Isian Keg Perb &amp; Peng'!BM$11,'Isian Keg Perb &amp; Peng'!$A$11,IF('Koreksi (p)'!BZ25='Isian Keg Perb &amp; Peng'!BM$12,'Isian Keg Perb &amp; Peng'!$A$12,IF('Koreksi (p)'!BZ25='Isian Keg Perb &amp; Peng'!BM$13,'Isian Keg Perb &amp; Peng'!$A$13," "))))))))))</f>
        <v xml:space="preserve"> </v>
      </c>
      <c r="AD24" s="150" t="str">
        <f>IF('Koreksi (p)'!CA25='Isian Keg Perb &amp; Peng'!BN$4,'Isian Keg Perb &amp; Peng'!$A$4,IF('Koreksi (p)'!CA25='Isian Keg Perb &amp; Peng'!BN$5,'Isian Keg Perb &amp; Peng'!$A$5,IF('Koreksi (p)'!CA25='Isian Keg Perb &amp; Peng'!BN$6,'Isian Keg Perb &amp; Peng'!$A$6,IF('Koreksi (p)'!CA25='Isian Keg Perb &amp; Peng'!BN$7,'Isian Keg Perb &amp; Peng'!$A$7,IF('Koreksi (p)'!CA25='Isian Keg Perb &amp; Peng'!BN$8,'Isian Keg Perb &amp; Peng'!$A$8,IF('Koreksi (p)'!CA25='Isian Keg Perb &amp; Peng'!BN$9,'Isian Keg Perb &amp; Peng'!$A$9,IF('Koreksi (p)'!CA25='Isian Keg Perb &amp; Peng'!BN$10,'Isian Keg Perb &amp; Peng'!$A$10,IF('Koreksi (p)'!CA25='Isian Keg Perb &amp; Peng'!BN$11,'Isian Keg Perb &amp; Peng'!$A$11,IF('Koreksi (p)'!CA25='Isian Keg Perb &amp; Peng'!BN$12,'Isian Keg Perb &amp; Peng'!$A$12,IF('Koreksi (p)'!CA25='Isian Keg Perb &amp; Peng'!BN$13,'Isian Keg Perb &amp; Peng'!$A$13," "))))))))))</f>
        <v xml:space="preserve"> </v>
      </c>
      <c r="AE24" s="150" t="str">
        <f>IF('Koreksi (p)'!CB25='Isian Keg Perb &amp; Peng'!BO$4,'Isian Keg Perb &amp; Peng'!$A$4,IF('Koreksi (p)'!CB25='Isian Keg Perb &amp; Peng'!BO$5,'Isian Keg Perb &amp; Peng'!$A$5,IF('Koreksi (p)'!CB25='Isian Keg Perb &amp; Peng'!BO$6,'Isian Keg Perb &amp; Peng'!$A$6,IF('Koreksi (p)'!CB25='Isian Keg Perb &amp; Peng'!BO$7,'Isian Keg Perb &amp; Peng'!$A$7,IF('Koreksi (p)'!CB25='Isian Keg Perb &amp; Peng'!BO$8,'Isian Keg Perb &amp; Peng'!$A$8,IF('Koreksi (p)'!CB25='Isian Keg Perb &amp; Peng'!BO$9,'Isian Keg Perb &amp; Peng'!$A$9,IF('Koreksi (p)'!CB25='Isian Keg Perb &amp; Peng'!BO$10,'Isian Keg Perb &amp; Peng'!$A$10,IF('Koreksi (p)'!CB25='Isian Keg Perb &amp; Peng'!BO$11,'Isian Keg Perb &amp; Peng'!$A$11,IF('Koreksi (p)'!CB25='Isian Keg Perb &amp; Peng'!BO$12,'Isian Keg Perb &amp; Peng'!$A$12,IF('Koreksi (p)'!CB25='Isian Keg Perb &amp; Peng'!BO$13,'Isian Keg Perb &amp; Peng'!$A$13," "))))))))))</f>
        <v xml:space="preserve"> </v>
      </c>
      <c r="AF24" s="150" t="str">
        <f>IF('Koreksi (p)'!CC25='Isian Keg Perb &amp; Peng'!BP$4,'Isian Keg Perb &amp; Peng'!$A$4,IF('Koreksi (p)'!CC25='Isian Keg Perb &amp; Peng'!BP$5,'Isian Keg Perb &amp; Peng'!$A$5,IF('Koreksi (p)'!CC25='Isian Keg Perb &amp; Peng'!BP$6,'Isian Keg Perb &amp; Peng'!$A$6,IF('Koreksi (p)'!CC25='Isian Keg Perb &amp; Peng'!BP$7,'Isian Keg Perb &amp; Peng'!$A$7,IF('Koreksi (p)'!CC25='Isian Keg Perb &amp; Peng'!BP$8,'Isian Keg Perb &amp; Peng'!$A$8,IF('Koreksi (p)'!CC25='Isian Keg Perb &amp; Peng'!BP$9,'Isian Keg Perb &amp; Peng'!$A$9,IF('Koreksi (p)'!CC25='Isian Keg Perb &amp; Peng'!BP$10,'Isian Keg Perb &amp; Peng'!$A$10,IF('Koreksi (p)'!CC25='Isian Keg Perb &amp; Peng'!BP$11,'Isian Keg Perb &amp; Peng'!$A$11,IF('Koreksi (p)'!CC25='Isian Keg Perb &amp; Peng'!BP$12,'Isian Keg Perb &amp; Peng'!$A$12,IF('Koreksi (p)'!CC25='Isian Keg Perb &amp; Peng'!BP$13,'Isian Keg Perb &amp; Peng'!$A$13," "))))))))))</f>
        <v xml:space="preserve"> </v>
      </c>
      <c r="AG24" s="150" t="str">
        <f>IF('Koreksi (p)'!CD25='Isian Keg Perb &amp; Peng'!BQ$4,'Isian Keg Perb &amp; Peng'!$A$4,IF('Koreksi (p)'!CD25='Isian Keg Perb &amp; Peng'!BQ$5,'Isian Keg Perb &amp; Peng'!$A$5,IF('Koreksi (p)'!CD25='Isian Keg Perb &amp; Peng'!BQ$6,'Isian Keg Perb &amp; Peng'!$A$6,IF('Koreksi (p)'!CD25='Isian Keg Perb &amp; Peng'!BQ$7,'Isian Keg Perb &amp; Peng'!$A$7,IF('Koreksi (p)'!CD25='Isian Keg Perb &amp; Peng'!BQ$8,'Isian Keg Perb &amp; Peng'!$A$8,IF('Koreksi (p)'!CD25='Isian Keg Perb &amp; Peng'!BQ$9,'Isian Keg Perb &amp; Peng'!$A$9,IF('Koreksi (p)'!CD25='Isian Keg Perb &amp; Peng'!BQ$10,'Isian Keg Perb &amp; Peng'!$A$10,IF('Koreksi (p)'!CD25='Isian Keg Perb &amp; Peng'!BQ$11,'Isian Keg Perb &amp; Peng'!$A$11,IF('Koreksi (p)'!CD25='Isian Keg Perb &amp; Peng'!BQ$12,'Isian Keg Perb &amp; Peng'!$A$12,IF('Koreksi (p)'!CD25='Isian Keg Perb &amp; Peng'!BQ$13,'Isian Keg Perb &amp; Peng'!$A$13," "))))))))))</f>
        <v xml:space="preserve"> </v>
      </c>
      <c r="AH24" s="150" t="str">
        <f>IF('Koreksi (p)'!CE25='Isian Keg Perb &amp; Peng'!BR$4,'Isian Keg Perb &amp; Peng'!$A$4,IF('Koreksi (p)'!CE25='Isian Keg Perb &amp; Peng'!BR$5,'Isian Keg Perb &amp; Peng'!$A$5,IF('Koreksi (p)'!CE25='Isian Keg Perb &amp; Peng'!BR$6,'Isian Keg Perb &amp; Peng'!$A$6,IF('Koreksi (p)'!CE25='Isian Keg Perb &amp; Peng'!BR$7,'Isian Keg Perb &amp; Peng'!$A$7,IF('Koreksi (p)'!CE25='Isian Keg Perb &amp; Peng'!BR$8,'Isian Keg Perb &amp; Peng'!$A$8,IF('Koreksi (p)'!CE25='Isian Keg Perb &amp; Peng'!BR$9,'Isian Keg Perb &amp; Peng'!$A$9,IF('Koreksi (p)'!CE25='Isian Keg Perb &amp; Peng'!BR$10,'Isian Keg Perb &amp; Peng'!$A$10,IF('Koreksi (p)'!CE25='Isian Keg Perb &amp; Peng'!BR$11,'Isian Keg Perb &amp; Peng'!$A$11,IF('Koreksi (p)'!CE25='Isian Keg Perb &amp; Peng'!BR$12,'Isian Keg Perb &amp; Peng'!$A$12,IF('Koreksi (p)'!CE25='Isian Keg Perb &amp; Peng'!BR$13,'Isian Keg Perb &amp; Peng'!$A$13," "))))))))))</f>
        <v xml:space="preserve"> </v>
      </c>
      <c r="AI24" s="150" t="str">
        <f>IF('Koreksi (p)'!CF25='Isian Keg Perb &amp; Peng'!BS$4,'Isian Keg Perb &amp; Peng'!$A$4,IF('Koreksi (p)'!CF25='Isian Keg Perb &amp; Peng'!BS$5,'Isian Keg Perb &amp; Peng'!$A$5,IF('Koreksi (p)'!CF25='Isian Keg Perb &amp; Peng'!BS$6,'Isian Keg Perb &amp; Peng'!$A$6,IF('Koreksi (p)'!CF25='Isian Keg Perb &amp; Peng'!BS$7,'Isian Keg Perb &amp; Peng'!$A$7,IF('Koreksi (p)'!CF25='Isian Keg Perb &amp; Peng'!BS$8,'Isian Keg Perb &amp; Peng'!$A$8,IF('Koreksi (p)'!CF25='Isian Keg Perb &amp; Peng'!BS$9,'Isian Keg Perb &amp; Peng'!$A$9,IF('Koreksi (p)'!CF25='Isian Keg Perb &amp; Peng'!BS$10,'Isian Keg Perb &amp; Peng'!$A$10,IF('Koreksi (p)'!CF25='Isian Keg Perb &amp; Peng'!BS$11,'Isian Keg Perb &amp; Peng'!$A$11,IF('Koreksi (p)'!CF25='Isian Keg Perb &amp; Peng'!BS$12,'Isian Keg Perb &amp; Peng'!$A$12,IF('Koreksi (p)'!CF25='Isian Keg Perb &amp; Peng'!BS$13,'Isian Keg Perb &amp; Peng'!$A$13," "))))))))))</f>
        <v xml:space="preserve"> </v>
      </c>
      <c r="AJ24" s="150" t="str">
        <f>IF('Koreksi (p)'!CG25='Isian Keg Perb &amp; Peng'!BT$4,'Isian Keg Perb &amp; Peng'!$A$4,IF('Koreksi (p)'!CG25='Isian Keg Perb &amp; Peng'!BT$5,'Isian Keg Perb &amp; Peng'!$A$5,IF('Koreksi (p)'!CG25='Isian Keg Perb &amp; Peng'!BT$6,'Isian Keg Perb &amp; Peng'!$A$6,IF('Koreksi (p)'!CG25='Isian Keg Perb &amp; Peng'!BT$7,'Isian Keg Perb &amp; Peng'!$A$7,IF('Koreksi (p)'!CG25='Isian Keg Perb &amp; Peng'!BT$8,'Isian Keg Perb &amp; Peng'!$A$8,IF('Koreksi (p)'!CG25='Isian Keg Perb &amp; Peng'!BT$9,'Isian Keg Perb &amp; Peng'!$A$9,IF('Koreksi (p)'!CG25='Isian Keg Perb &amp; Peng'!BT$10,'Isian Keg Perb &amp; Peng'!$A$10,IF('Koreksi (p)'!CG25='Isian Keg Perb &amp; Peng'!BT$11,'Isian Keg Perb &amp; Peng'!$A$11,IF('Koreksi (p)'!CG25='Isian Keg Perb &amp; Peng'!BT$12,'Isian Keg Perb &amp; Peng'!$A$12,IF('Koreksi (p)'!CG25='Isian Keg Perb &amp; Peng'!BT$13,'Isian Keg Perb &amp; Peng'!$A$13," "))))))))))</f>
        <v xml:space="preserve"> </v>
      </c>
      <c r="AK24" s="150" t="str">
        <f>IF('Koreksi (p)'!CH25='Isian Keg Perb &amp; Peng'!BU$4,'Isian Keg Perb &amp; Peng'!$A$4,IF('Koreksi (p)'!CH25='Isian Keg Perb &amp; Peng'!BU$5,'Isian Keg Perb &amp; Peng'!$A$5,IF('Koreksi (p)'!CH25='Isian Keg Perb &amp; Peng'!BU$6,'Isian Keg Perb &amp; Peng'!$A$6,IF('Koreksi (p)'!CH25='Isian Keg Perb &amp; Peng'!BU$7,'Isian Keg Perb &amp; Peng'!$A$7,IF('Koreksi (p)'!CH25='Isian Keg Perb &amp; Peng'!BU$8,'Isian Keg Perb &amp; Peng'!$A$8,IF('Koreksi (p)'!CH25='Isian Keg Perb &amp; Peng'!BU$9,'Isian Keg Perb &amp; Peng'!$A$9,IF('Koreksi (p)'!CH25='Isian Keg Perb &amp; Peng'!BU$10,'Isian Keg Perb &amp; Peng'!$A$10,IF('Koreksi (p)'!CH25='Isian Keg Perb &amp; Peng'!BU$11,'Isian Keg Perb &amp; Peng'!$A$11,IF('Koreksi (p)'!CH25='Isian Keg Perb &amp; Peng'!BU$12,'Isian Keg Perb &amp; Peng'!$A$12,IF('Koreksi (p)'!CH25='Isian Keg Perb &amp; Peng'!BU$13,'Isian Keg Perb &amp; Peng'!$A$13," "))))))))))</f>
        <v xml:space="preserve"> </v>
      </c>
      <c r="AL24" s="150" t="str">
        <f>IF('Koreksi (p)'!CI25='Isian Keg Perb &amp; Peng'!BV$4,'Isian Keg Perb &amp; Peng'!$A$4,IF('Koreksi (p)'!CI25='Isian Keg Perb &amp; Peng'!BV$5,'Isian Keg Perb &amp; Peng'!$A$5,IF('Koreksi (p)'!CI25='Isian Keg Perb &amp; Peng'!BV$6,'Isian Keg Perb &amp; Peng'!$A$6,IF('Koreksi (p)'!CI25='Isian Keg Perb &amp; Peng'!BV$7,'Isian Keg Perb &amp; Peng'!$A$7,IF('Koreksi (p)'!CI25='Isian Keg Perb &amp; Peng'!BV$8,'Isian Keg Perb &amp; Peng'!$A$8,IF('Koreksi (p)'!CI25='Isian Keg Perb &amp; Peng'!BV$9,'Isian Keg Perb &amp; Peng'!$A$9,IF('Koreksi (p)'!CI25='Isian Keg Perb &amp; Peng'!BV$10,'Isian Keg Perb &amp; Peng'!$A$10,IF('Koreksi (p)'!CI25='Isian Keg Perb &amp; Peng'!BV$11,'Isian Keg Perb &amp; Peng'!$A$11,IF('Koreksi (p)'!CI25='Isian Keg Perb &amp; Peng'!BV$12,'Isian Keg Perb &amp; Peng'!$A$12,IF('Koreksi (p)'!CI25='Isian Keg Perb &amp; Peng'!BV$13,'Isian Keg Perb &amp; Peng'!$A$13," "))))))))))</f>
        <v xml:space="preserve"> </v>
      </c>
      <c r="AM24" s="150" t="str">
        <f>IF('Koreksi (p)'!CJ25='Isian Keg Perb &amp; Peng'!BW$4,'Isian Keg Perb &amp; Peng'!$A$4,IF('Koreksi (p)'!CJ25='Isian Keg Perb &amp; Peng'!BW$5,'Isian Keg Perb &amp; Peng'!$A$5,IF('Koreksi (p)'!CJ25='Isian Keg Perb &amp; Peng'!BW$6,'Isian Keg Perb &amp; Peng'!$A$6,IF('Koreksi (p)'!CJ25='Isian Keg Perb &amp; Peng'!BW$7,'Isian Keg Perb &amp; Peng'!$A$7,IF('Koreksi (p)'!CJ25='Isian Keg Perb &amp; Peng'!BW$8,'Isian Keg Perb &amp; Peng'!$A$8,IF('Koreksi (p)'!CJ25='Isian Keg Perb &amp; Peng'!BW$9,'Isian Keg Perb &amp; Peng'!$A$9,IF('Koreksi (p)'!CJ25='Isian Keg Perb &amp; Peng'!BW$10,'Isian Keg Perb &amp; Peng'!$A$10,IF('Koreksi (p)'!CJ25='Isian Keg Perb &amp; Peng'!BW$11,'Isian Keg Perb &amp; Peng'!$A$11,IF('Koreksi (p)'!CJ25='Isian Keg Perb &amp; Peng'!BW$12,'Isian Keg Perb &amp; Peng'!$A$12,IF('Koreksi (p)'!CJ25='Isian Keg Perb &amp; Peng'!BW$13,'Isian Keg Perb &amp; Peng'!$A$13," "))))))))))</f>
        <v xml:space="preserve"> </v>
      </c>
      <c r="AN24" s="150" t="str">
        <f>IF('Koreksi (p)'!CK25='Isian Keg Perb &amp; Peng'!BX$4,'Isian Keg Perb &amp; Peng'!$A$4,IF('Koreksi (p)'!CK25='Isian Keg Perb &amp; Peng'!BX$5,'Isian Keg Perb &amp; Peng'!$A$5,IF('Koreksi (p)'!CK25='Isian Keg Perb &amp; Peng'!BX$6,'Isian Keg Perb &amp; Peng'!$A$6,IF('Koreksi (p)'!CK25='Isian Keg Perb &amp; Peng'!BX$7,'Isian Keg Perb &amp; Peng'!$A$7,IF('Koreksi (p)'!CK25='Isian Keg Perb &amp; Peng'!BX$8,'Isian Keg Perb &amp; Peng'!$A$8,IF('Koreksi (p)'!CK25='Isian Keg Perb &amp; Peng'!BX$9,'Isian Keg Perb &amp; Peng'!$A$9,IF('Koreksi (p)'!CK25='Isian Keg Perb &amp; Peng'!BX$10,'Isian Keg Perb &amp; Peng'!$A$10,IF('Koreksi (p)'!CK25='Isian Keg Perb &amp; Peng'!BX$11,'Isian Keg Perb &amp; Peng'!$A$11,IF('Koreksi (p)'!CK25='Isian Keg Perb &amp; Peng'!BX$12,'Isian Keg Perb &amp; Peng'!$A$12,IF('Koreksi (p)'!CK25='Isian Keg Perb &amp; Peng'!BX$13,'Isian Keg Perb &amp; Peng'!$A$13," "))))))))))</f>
        <v xml:space="preserve"> </v>
      </c>
      <c r="AO24" s="150" t="str">
        <f>IF('Koreksi (p)'!CL25='Isian Keg Perb &amp; Peng'!BY$4,'Isian Keg Perb &amp; Peng'!$A$4,IF('Koreksi (p)'!CL25='Isian Keg Perb &amp; Peng'!BY$5,'Isian Keg Perb &amp; Peng'!$A$5,IF('Koreksi (p)'!CL25='Isian Keg Perb &amp; Peng'!BY$6,'Isian Keg Perb &amp; Peng'!$A$6,IF('Koreksi (p)'!CL25='Isian Keg Perb &amp; Peng'!BY$7,'Isian Keg Perb &amp; Peng'!$A$7,IF('Koreksi (p)'!CL25='Isian Keg Perb &amp; Peng'!BY$8,'Isian Keg Perb &amp; Peng'!$A$8,IF('Koreksi (p)'!CL25='Isian Keg Perb &amp; Peng'!BY$9,'Isian Keg Perb &amp; Peng'!$A$9,IF('Koreksi (p)'!CL25='Isian Keg Perb &amp; Peng'!BY$10,'Isian Keg Perb &amp; Peng'!$A$10,IF('Koreksi (p)'!CL25='Isian Keg Perb &amp; Peng'!BY$11,'Isian Keg Perb &amp; Peng'!$A$11,IF('Koreksi (p)'!CL25='Isian Keg Perb &amp; Peng'!BY$12,'Isian Keg Perb &amp; Peng'!$A$12,IF('Koreksi (p)'!CL25='Isian Keg Perb &amp; Peng'!BY$13,'Isian Keg Perb &amp; Peng'!$A$13," "))))))))))</f>
        <v xml:space="preserve"> </v>
      </c>
      <c r="AP24" s="150" t="str">
        <f>IF('Koreksi (p)'!CM25='Isian Keg Perb &amp; Peng'!BZ$4,'Isian Keg Perb &amp; Peng'!$A$4,IF('Koreksi (p)'!CM25='Isian Keg Perb &amp; Peng'!BZ$5,'Isian Keg Perb &amp; Peng'!$A$5,IF('Koreksi (p)'!CM25='Isian Keg Perb &amp; Peng'!BZ$6,'Isian Keg Perb &amp; Peng'!$A$6,IF('Koreksi (p)'!CM25='Isian Keg Perb &amp; Peng'!BZ$7,'Isian Keg Perb &amp; Peng'!$A$7,IF('Koreksi (p)'!CM25='Isian Keg Perb &amp; Peng'!BZ$8,'Isian Keg Perb &amp; Peng'!$A$8,IF('Koreksi (p)'!CM25='Isian Keg Perb &amp; Peng'!BZ$9,'Isian Keg Perb &amp; Peng'!$A$9,IF('Koreksi (p)'!CM25='Isian Keg Perb &amp; Peng'!BZ$10,'Isian Keg Perb &amp; Peng'!$A$10,IF('Koreksi (p)'!CM25='Isian Keg Perb &amp; Peng'!BZ$11,'Isian Keg Perb &amp; Peng'!$A$11,IF('Koreksi (p)'!CM25='Isian Keg Perb &amp; Peng'!BZ$12,'Isian Keg Perb &amp; Peng'!$A$12,IF('Koreksi (p)'!CM25='Isian Keg Perb &amp; Peng'!BZ$13,'Isian Keg Perb &amp; Peng'!$A$13," "))))))))))</f>
        <v xml:space="preserve"> </v>
      </c>
      <c r="AQ24" s="150" t="str">
        <f>IF('Koreksi (p)'!CN25='Isian Keg Perb &amp; Peng'!CA$4,'Isian Keg Perb &amp; Peng'!$A$4,IF('Koreksi (p)'!CN25='Isian Keg Perb &amp; Peng'!CA$5,'Isian Keg Perb &amp; Peng'!$A$5,IF('Koreksi (p)'!CN25='Isian Keg Perb &amp; Peng'!CA$6,'Isian Keg Perb &amp; Peng'!$A$6,IF('Koreksi (p)'!CN25='Isian Keg Perb &amp; Peng'!CA$7,'Isian Keg Perb &amp; Peng'!$A$7,IF('Koreksi (p)'!CN25='Isian Keg Perb &amp; Peng'!CA$8,'Isian Keg Perb &amp; Peng'!$A$8,IF('Koreksi (p)'!CN25='Isian Keg Perb &amp; Peng'!CA$9,'Isian Keg Perb &amp; Peng'!$A$9,IF('Koreksi (p)'!CN25='Isian Keg Perb &amp; Peng'!CA$10,'Isian Keg Perb &amp; Peng'!$A$10,IF('Koreksi (p)'!CN25='Isian Keg Perb &amp; Peng'!CA$11,'Isian Keg Perb &amp; Peng'!$A$11,IF('Koreksi (p)'!CN25='Isian Keg Perb &amp; Peng'!CA$12,'Isian Keg Perb &amp; Peng'!$A$12,IF('Koreksi (p)'!CN25='Isian Keg Perb &amp; Peng'!CA$13,'Isian Keg Perb &amp; Peng'!$A$13," "))))))))))</f>
        <v xml:space="preserve"> </v>
      </c>
      <c r="AR24" s="150" t="str">
        <f>IF('Koreksi (p)'!CO25='Isian Keg Perb &amp; Peng'!CB$4,'Isian Keg Perb &amp; Peng'!$A$4,IF('Koreksi (p)'!CO25='Isian Keg Perb &amp; Peng'!CB$5,'Isian Keg Perb &amp; Peng'!$A$5,IF('Koreksi (p)'!CO25='Isian Keg Perb &amp; Peng'!CB$6,'Isian Keg Perb &amp; Peng'!$A$6,IF('Koreksi (p)'!CO25='Isian Keg Perb &amp; Peng'!CB$7,'Isian Keg Perb &amp; Peng'!$A$7,IF('Koreksi (p)'!CO25='Isian Keg Perb &amp; Peng'!CB$8,'Isian Keg Perb &amp; Peng'!$A$8,IF('Koreksi (p)'!CO25='Isian Keg Perb &amp; Peng'!CB$9,'Isian Keg Perb &amp; Peng'!$A$9,IF('Koreksi (p)'!CO25='Isian Keg Perb &amp; Peng'!CB$10,'Isian Keg Perb &amp; Peng'!$A$10,IF('Koreksi (p)'!CO25='Isian Keg Perb &amp; Peng'!CB$11,'Isian Keg Perb &amp; Peng'!$A$11,IF('Koreksi (p)'!CO25='Isian Keg Perb &amp; Peng'!CB$12,'Isian Keg Perb &amp; Peng'!$A$12,IF('Koreksi (p)'!CO25='Isian Keg Perb &amp; Peng'!CB$13,'Isian Keg Perb &amp; Peng'!$A$13," "))))))))))</f>
        <v xml:space="preserve"> </v>
      </c>
      <c r="AS24" s="150" t="str">
        <f>IF('Koreksi (p)'!CP25='Isian Keg Perb &amp; Peng'!CC$4,'Isian Keg Perb &amp; Peng'!$A$4,IF('Koreksi (p)'!CP25='Isian Keg Perb &amp; Peng'!CC$5,'Isian Keg Perb &amp; Peng'!$A$5,IF('Koreksi (p)'!CP25='Isian Keg Perb &amp; Peng'!CC$6,'Isian Keg Perb &amp; Peng'!$A$6,IF('Koreksi (p)'!CP25='Isian Keg Perb &amp; Peng'!CC$7,'Isian Keg Perb &amp; Peng'!$A$7,IF('Koreksi (p)'!CP25='Isian Keg Perb &amp; Peng'!CC$8,'Isian Keg Perb &amp; Peng'!$A$8,IF('Koreksi (p)'!CP25='Isian Keg Perb &amp; Peng'!CC$9,'Isian Keg Perb &amp; Peng'!$A$9,IF('Koreksi (p)'!CP25='Isian Keg Perb &amp; Peng'!CC$10,'Isian Keg Perb &amp; Peng'!$A$10,IF('Koreksi (p)'!CP25='Isian Keg Perb &amp; Peng'!CC$11,'Isian Keg Perb &amp; Peng'!$A$11,IF('Koreksi (p)'!CP25='Isian Keg Perb &amp; Peng'!CC$12,'Isian Keg Perb &amp; Peng'!$A$12,IF('Koreksi (p)'!CP25='Isian Keg Perb &amp; Peng'!CC$13,'Isian Keg Perb &amp; Peng'!$A$13," "))))))))))</f>
        <v xml:space="preserve"> </v>
      </c>
      <c r="AT24" s="150" t="str">
        <f t="shared" si="0"/>
        <v xml:space="preserve">      tiga empatlima                              </v>
      </c>
      <c r="AU24" s="150" t="e">
        <f t="shared" si="1"/>
        <v>#VALUE!</v>
      </c>
      <c r="AV24" s="150" t="str">
        <f t="shared" si="2"/>
        <v/>
      </c>
      <c r="AW24" s="150" t="e">
        <f t="shared" si="3"/>
        <v>#VALUE!</v>
      </c>
      <c r="AX24" s="150" t="str">
        <f t="shared" si="4"/>
        <v/>
      </c>
      <c r="AY24" s="150">
        <f t="shared" si="5"/>
        <v>7</v>
      </c>
      <c r="AZ24" s="150" t="str">
        <f t="shared" si="6"/>
        <v xml:space="preserve">tiga, </v>
      </c>
      <c r="BA24" s="150">
        <f t="shared" si="7"/>
        <v>12</v>
      </c>
      <c r="BB24" s="150" t="str">
        <f t="shared" si="8"/>
        <v xml:space="preserve">empat, </v>
      </c>
      <c r="BC24" s="150">
        <f t="shared" si="9"/>
        <v>17</v>
      </c>
      <c r="BD24" s="150" t="str">
        <f t="shared" si="10"/>
        <v xml:space="preserve">lima, </v>
      </c>
      <c r="BE24" s="150" t="e">
        <f t="shared" si="11"/>
        <v>#VALUE!</v>
      </c>
      <c r="BF24" s="150" t="str">
        <f t="shared" si="12"/>
        <v/>
      </c>
      <c r="BG24" s="150" t="e">
        <f t="shared" si="13"/>
        <v>#VALUE!</v>
      </c>
      <c r="BH24" s="150" t="str">
        <f t="shared" si="14"/>
        <v/>
      </c>
      <c r="BI24" s="150" t="e">
        <f t="shared" si="15"/>
        <v>#VALUE!</v>
      </c>
      <c r="BJ24" s="150" t="str">
        <f t="shared" si="16"/>
        <v/>
      </c>
      <c r="BK24" s="150" t="e">
        <f t="shared" si="17"/>
        <v>#VALUE!</v>
      </c>
      <c r="BL24" s="150" t="str">
        <f t="shared" si="18"/>
        <v/>
      </c>
      <c r="BM24" s="150" t="e">
        <f t="shared" si="19"/>
        <v>#VALUE!</v>
      </c>
      <c r="BN24" s="150" t="str">
        <f t="shared" si="20"/>
        <v/>
      </c>
      <c r="BO24" s="26" t="str">
        <f t="shared" si="21"/>
        <v xml:space="preserve">tiga, empat, lima, </v>
      </c>
      <c r="BP24" s="27" t="str">
        <f>IF(E24="X",'Isian Keg Perb &amp; Peng'!$CE$4,"")</f>
        <v/>
      </c>
      <c r="BQ24" s="27" t="str">
        <f>IF(E24="X",'Isian Keg Perb &amp; Peng'!$CF$4,"")</f>
        <v/>
      </c>
    </row>
    <row r="25" spans="2:69" s="30" customFormat="1" ht="59.25" hidden="1" customHeight="1">
      <c r="B25" s="27">
        <f>'Analisis (p)'!A27</f>
        <v>14</v>
      </c>
      <c r="C25" s="25" t="str">
        <f>'Analisis (p)'!B27</f>
        <v>IMAH SETIOWATI</v>
      </c>
      <c r="D25" s="32"/>
      <c r="E25" s="27" t="str">
        <f>'Analisis (p)'!CJ27</f>
        <v>X</v>
      </c>
      <c r="F25" s="150" t="str">
        <f>IF('Koreksi (p)'!BC26='Isian Keg Perb &amp; Peng'!AP$4,'Isian Keg Perb &amp; Peng'!$A$4,IF('Koreksi (p)'!BC26='Isian Keg Perb &amp; Peng'!AP$5,'Isian Keg Perb &amp; Peng'!$A$5,IF('Koreksi (p)'!BC26='Isian Keg Perb &amp; Peng'!AP$6,'Isian Keg Perb &amp; Peng'!$A$6,IF('Koreksi (p)'!BC26='Isian Keg Perb &amp; Peng'!AP$7,'Isian Keg Perb &amp; Peng'!$A$7,IF('Koreksi (p)'!BC26='Isian Keg Perb &amp; Peng'!AP$8,'Isian Keg Perb &amp; Peng'!$A$8,IF('Koreksi (p)'!BC26='Isian Keg Perb &amp; Peng'!AP$9,'Isian Keg Perb &amp; Peng'!$A$9,IF('Koreksi (p)'!BC26='Isian Keg Perb &amp; Peng'!AP$10,'Isian Keg Perb &amp; Peng'!$A$10,IF('Koreksi (p)'!BC26='Isian Keg Perb &amp; Peng'!AP$11,'Isian Keg Perb &amp; Peng'!$A$11,IF('Koreksi (p)'!BC26='Isian Keg Perb &amp; Peng'!AP$12,'Isian Keg Perb &amp; Peng'!$A$12,IF('Koreksi (p)'!BC26='Isian Keg Perb &amp; Peng'!AP$13,'Isian Keg Perb &amp; Peng'!$A$13," "))))))))))</f>
        <v xml:space="preserve"> </v>
      </c>
      <c r="G25" s="150" t="str">
        <f>IF('Koreksi (p)'!BD26='Isian Keg Perb &amp; Peng'!AQ$4,'Isian Keg Perb &amp; Peng'!$A$4,IF('Koreksi (p)'!BD26='Isian Keg Perb &amp; Peng'!AQ$5,'Isian Keg Perb &amp; Peng'!$A$5,IF('Koreksi (p)'!BD26='Isian Keg Perb &amp; Peng'!AQ$6,'Isian Keg Perb &amp; Peng'!$A$6,IF('Koreksi (p)'!BD26='Isian Keg Perb &amp; Peng'!AQ$7,'Isian Keg Perb &amp; Peng'!$A$7,IF('Koreksi (p)'!BD26='Isian Keg Perb &amp; Peng'!AQ$8,'Isian Keg Perb &amp; Peng'!$A$8,IF('Koreksi (p)'!BD26='Isian Keg Perb &amp; Peng'!AQ$9,'Isian Keg Perb &amp; Peng'!$A$9,IF('Koreksi (p)'!BD26='Isian Keg Perb &amp; Peng'!AQ$10,'Isian Keg Perb &amp; Peng'!$A$10,IF('Koreksi (p)'!BD26='Isian Keg Perb &amp; Peng'!AQ$11,'Isian Keg Perb &amp; Peng'!$A$11,IF('Koreksi (p)'!BD26='Isian Keg Perb &amp; Peng'!AQ$12,'Isian Keg Perb &amp; Peng'!$A$12,IF('Koreksi (p)'!BD26='Isian Keg Perb &amp; Peng'!AQ$13,'Isian Keg Perb &amp; Peng'!$A$13," "))))))))))</f>
        <v xml:space="preserve"> </v>
      </c>
      <c r="H25" s="150" t="str">
        <f>IF('Koreksi (p)'!BE26='Isian Keg Perb &amp; Peng'!AR$4,'Isian Keg Perb &amp; Peng'!$A$4,IF('Koreksi (p)'!BE26='Isian Keg Perb &amp; Peng'!AR$5,'Isian Keg Perb &amp; Peng'!$A$5,IF('Koreksi (p)'!BE26='Isian Keg Perb &amp; Peng'!AR$6,'Isian Keg Perb &amp; Peng'!$A$6,IF('Koreksi (p)'!BE26='Isian Keg Perb &amp; Peng'!AR$7,'Isian Keg Perb &amp; Peng'!$A$7,IF('Koreksi (p)'!BE26='Isian Keg Perb &amp; Peng'!AR$8,'Isian Keg Perb &amp; Peng'!$A$8,IF('Koreksi (p)'!BE26='Isian Keg Perb &amp; Peng'!AR$9,'Isian Keg Perb &amp; Peng'!$A$9,IF('Koreksi (p)'!BE26='Isian Keg Perb &amp; Peng'!AR$10,'Isian Keg Perb &amp; Peng'!$A$10,IF('Koreksi (p)'!BE26='Isian Keg Perb &amp; Peng'!AR$11,'Isian Keg Perb &amp; Peng'!$A$11,IF('Koreksi (p)'!BE26='Isian Keg Perb &amp; Peng'!AR$12,'Isian Keg Perb &amp; Peng'!$A$12,IF('Koreksi (p)'!BE26='Isian Keg Perb &amp; Peng'!AR$13,'Isian Keg Perb &amp; Peng'!$A$13," "))))))))))</f>
        <v xml:space="preserve"> </v>
      </c>
      <c r="I25" s="150" t="str">
        <f>IF('Koreksi (p)'!BF26='Isian Keg Perb &amp; Peng'!AS$4,'Isian Keg Perb &amp; Peng'!$A$4,IF('Koreksi (p)'!BF26='Isian Keg Perb &amp; Peng'!AS$5,'Isian Keg Perb &amp; Peng'!$A$5,IF('Koreksi (p)'!BF26='Isian Keg Perb &amp; Peng'!AS$6,'Isian Keg Perb &amp; Peng'!$A$6,IF('Koreksi (p)'!BF26='Isian Keg Perb &amp; Peng'!AS$7,'Isian Keg Perb &amp; Peng'!$A$7,IF('Koreksi (p)'!BF26='Isian Keg Perb &amp; Peng'!AS$8,'Isian Keg Perb &amp; Peng'!$A$8,IF('Koreksi (p)'!BF26='Isian Keg Perb &amp; Peng'!AS$9,'Isian Keg Perb &amp; Peng'!$A$9,IF('Koreksi (p)'!BF26='Isian Keg Perb &amp; Peng'!AS$10,'Isian Keg Perb &amp; Peng'!$A$10,IF('Koreksi (p)'!BF26='Isian Keg Perb &amp; Peng'!AS$11,'Isian Keg Perb &amp; Peng'!$A$11,IF('Koreksi (p)'!BF26='Isian Keg Perb &amp; Peng'!AS$12,'Isian Keg Perb &amp; Peng'!$A$12,IF('Koreksi (p)'!BF26='Isian Keg Perb &amp; Peng'!AS$13,'Isian Keg Perb &amp; Peng'!$A$13," "))))))))))</f>
        <v xml:space="preserve"> </v>
      </c>
      <c r="J25" s="150" t="str">
        <f>IF('Koreksi (p)'!BG26='Isian Keg Perb &amp; Peng'!AT$4,'Isian Keg Perb &amp; Peng'!$A$4,IF('Koreksi (p)'!BG26='Isian Keg Perb &amp; Peng'!AT$5,'Isian Keg Perb &amp; Peng'!$A$5,IF('Koreksi (p)'!BG26='Isian Keg Perb &amp; Peng'!AT$6,'Isian Keg Perb &amp; Peng'!$A$6,IF('Koreksi (p)'!BG26='Isian Keg Perb &amp; Peng'!AT$7,'Isian Keg Perb &amp; Peng'!$A$7,IF('Koreksi (p)'!BG26='Isian Keg Perb &amp; Peng'!AT$8,'Isian Keg Perb &amp; Peng'!$A$8,IF('Koreksi (p)'!BG26='Isian Keg Perb &amp; Peng'!AT$9,'Isian Keg Perb &amp; Peng'!$A$9,IF('Koreksi (p)'!BG26='Isian Keg Perb &amp; Peng'!AT$10,'Isian Keg Perb &amp; Peng'!$A$10,IF('Koreksi (p)'!BG26='Isian Keg Perb &amp; Peng'!AT$11,'Isian Keg Perb &amp; Peng'!$A$11,IF('Koreksi (p)'!BG26='Isian Keg Perb &amp; Peng'!AT$12,'Isian Keg Perb &amp; Peng'!$A$12,IF('Koreksi (p)'!BG26='Isian Keg Perb &amp; Peng'!AT$13,'Isian Keg Perb &amp; Peng'!$A$13," "))))))))))</f>
        <v xml:space="preserve"> </v>
      </c>
      <c r="K25" s="150" t="str">
        <f>IF('Koreksi (p)'!BH26='Isian Keg Perb &amp; Peng'!AU$4,'Isian Keg Perb &amp; Peng'!$A$4,IF('Koreksi (p)'!BH26='Isian Keg Perb &amp; Peng'!AU$5,'Isian Keg Perb &amp; Peng'!$A$5,IF('Koreksi (p)'!BH26='Isian Keg Perb &amp; Peng'!AU$6,'Isian Keg Perb &amp; Peng'!$A$6,IF('Koreksi (p)'!BH26='Isian Keg Perb &amp; Peng'!AU$7,'Isian Keg Perb &amp; Peng'!$A$7,IF('Koreksi (p)'!BH26='Isian Keg Perb &amp; Peng'!AU$8,'Isian Keg Perb &amp; Peng'!$A$8,IF('Koreksi (p)'!BH26='Isian Keg Perb &amp; Peng'!AU$9,'Isian Keg Perb &amp; Peng'!$A$9,IF('Koreksi (p)'!BH26='Isian Keg Perb &amp; Peng'!AU$10,'Isian Keg Perb &amp; Peng'!$A$10,IF('Koreksi (p)'!BH26='Isian Keg Perb &amp; Peng'!AU$11,'Isian Keg Perb &amp; Peng'!$A$11,IF('Koreksi (p)'!BH26='Isian Keg Perb &amp; Peng'!AU$12,'Isian Keg Perb &amp; Peng'!$A$12,IF('Koreksi (p)'!BH26='Isian Keg Perb &amp; Peng'!AU$13,'Isian Keg Perb &amp; Peng'!$A$13," "))))))))))</f>
        <v>Satuan Besaran</v>
      </c>
      <c r="L25" s="150" t="str">
        <f>IF('Koreksi (p)'!BI26='Isian Keg Perb &amp; Peng'!AV$4,'Isian Keg Perb &amp; Peng'!$A$4,IF('Koreksi (p)'!BI26='Isian Keg Perb &amp; Peng'!AV$5,'Isian Keg Perb &amp; Peng'!$A$5,IF('Koreksi (p)'!BI26='Isian Keg Perb &amp; Peng'!AV$6,'Isian Keg Perb &amp; Peng'!$A$6,IF('Koreksi (p)'!BI26='Isian Keg Perb &amp; Peng'!AV$7,'Isian Keg Perb &amp; Peng'!$A$7,IF('Koreksi (p)'!BI26='Isian Keg Perb &amp; Peng'!AV$8,'Isian Keg Perb &amp; Peng'!$A$8,IF('Koreksi (p)'!BI26='Isian Keg Perb &amp; Peng'!AV$9,'Isian Keg Perb &amp; Peng'!$A$9,IF('Koreksi (p)'!BI26='Isian Keg Perb &amp; Peng'!AV$10,'Isian Keg Perb &amp; Peng'!$A$10,IF('Koreksi (p)'!BI26='Isian Keg Perb &amp; Peng'!AV$11,'Isian Keg Perb &amp; Peng'!$A$11,IF('Koreksi (p)'!BI26='Isian Keg Perb &amp; Peng'!AV$12,'Isian Keg Perb &amp; Peng'!$A$12,IF('Koreksi (p)'!BI26='Isian Keg Perb &amp; Peng'!AV$13,'Isian Keg Perb &amp; Peng'!$A$13," "))))))))))</f>
        <v>tiga</v>
      </c>
      <c r="M25" s="150" t="str">
        <f>IF('Koreksi (p)'!BJ26='Isian Keg Perb &amp; Peng'!AW$4,'Isian Keg Perb &amp; Peng'!$A$4,IF('Koreksi (p)'!BJ26='Isian Keg Perb &amp; Peng'!AW$5,'Isian Keg Perb &amp; Peng'!$A$5,IF('Koreksi (p)'!BJ26='Isian Keg Perb &amp; Peng'!AW$6,'Isian Keg Perb &amp; Peng'!$A$6,IF('Koreksi (p)'!BJ26='Isian Keg Perb &amp; Peng'!AW$7,'Isian Keg Perb &amp; Peng'!$A$7,IF('Koreksi (p)'!BJ26='Isian Keg Perb &amp; Peng'!AW$8,'Isian Keg Perb &amp; Peng'!$A$8,IF('Koreksi (p)'!BJ26='Isian Keg Perb &amp; Peng'!AW$9,'Isian Keg Perb &amp; Peng'!$A$9,IF('Koreksi (p)'!BJ26='Isian Keg Perb &amp; Peng'!AW$10,'Isian Keg Perb &amp; Peng'!$A$10,IF('Koreksi (p)'!BJ26='Isian Keg Perb &amp; Peng'!AW$11,'Isian Keg Perb &amp; Peng'!$A$11,IF('Koreksi (p)'!BJ26='Isian Keg Perb &amp; Peng'!AW$12,'Isian Keg Perb &amp; Peng'!$A$12,IF('Koreksi (p)'!BJ26='Isian Keg Perb &amp; Peng'!AW$13,'Isian Keg Perb &amp; Peng'!$A$13," "))))))))))</f>
        <v>tiga</v>
      </c>
      <c r="N25" s="150" t="str">
        <f>IF('Koreksi (p)'!BK26='Isian Keg Perb &amp; Peng'!AX$4,'Isian Keg Perb &amp; Peng'!$A$4,IF('Koreksi (p)'!BK26='Isian Keg Perb &amp; Peng'!AX$5,'Isian Keg Perb &amp; Peng'!$A$5,IF('Koreksi (p)'!BK26='Isian Keg Perb &amp; Peng'!AX$6,'Isian Keg Perb &amp; Peng'!$A$6,IF('Koreksi (p)'!BK26='Isian Keg Perb &amp; Peng'!AX$7,'Isian Keg Perb &amp; Peng'!$A$7,IF('Koreksi (p)'!BK26='Isian Keg Perb &amp; Peng'!AX$8,'Isian Keg Perb &amp; Peng'!$A$8,IF('Koreksi (p)'!BK26='Isian Keg Perb &amp; Peng'!AX$9,'Isian Keg Perb &amp; Peng'!$A$9,IF('Koreksi (p)'!BK26='Isian Keg Perb &amp; Peng'!AX$10,'Isian Keg Perb &amp; Peng'!$A$10,IF('Koreksi (p)'!BK26='Isian Keg Perb &amp; Peng'!AX$11,'Isian Keg Perb &amp; Peng'!$A$11,IF('Koreksi (p)'!BK26='Isian Keg Perb &amp; Peng'!AX$12,'Isian Keg Perb &amp; Peng'!$A$12,IF('Koreksi (p)'!BK26='Isian Keg Perb &amp; Peng'!AX$13,'Isian Keg Perb &amp; Peng'!$A$13," "))))))))))</f>
        <v>empat</v>
      </c>
      <c r="O25" s="150" t="str">
        <f>IF('Koreksi (p)'!BL26='Isian Keg Perb &amp; Peng'!AY$4,'Isian Keg Perb &amp; Peng'!$A$4,IF('Koreksi (p)'!BL26='Isian Keg Perb &amp; Peng'!AY$5,'Isian Keg Perb &amp; Peng'!$A$5,IF('Koreksi (p)'!BL26='Isian Keg Perb &amp; Peng'!AY$6,'Isian Keg Perb &amp; Peng'!$A$6,IF('Koreksi (p)'!BL26='Isian Keg Perb &amp; Peng'!AY$7,'Isian Keg Perb &amp; Peng'!$A$7,IF('Koreksi (p)'!BL26='Isian Keg Perb &amp; Peng'!AY$8,'Isian Keg Perb &amp; Peng'!$A$8,IF('Koreksi (p)'!BL26='Isian Keg Perb &amp; Peng'!AY$9,'Isian Keg Perb &amp; Peng'!$A$9,IF('Koreksi (p)'!BL26='Isian Keg Perb &amp; Peng'!AY$10,'Isian Keg Perb &amp; Peng'!$A$10,IF('Koreksi (p)'!BL26='Isian Keg Perb &amp; Peng'!AY$11,'Isian Keg Perb &amp; Peng'!$A$11,IF('Koreksi (p)'!BL26='Isian Keg Perb &amp; Peng'!AY$12,'Isian Keg Perb &amp; Peng'!$A$12,IF('Koreksi (p)'!BL26='Isian Keg Perb &amp; Peng'!AY$13,'Isian Keg Perb &amp; Peng'!$A$13," "))))))))))</f>
        <v>lima</v>
      </c>
      <c r="P25" s="150" t="str">
        <f>IF('Koreksi (p)'!BM26='Isian Keg Perb &amp; Peng'!AZ$4,'Isian Keg Perb &amp; Peng'!$A$4,IF('Koreksi (p)'!BM26='Isian Keg Perb &amp; Peng'!AZ$5,'Isian Keg Perb &amp; Peng'!$A$5,IF('Koreksi (p)'!BM26='Isian Keg Perb &amp; Peng'!AZ$6,'Isian Keg Perb &amp; Peng'!$A$6,IF('Koreksi (p)'!BM26='Isian Keg Perb &amp; Peng'!AZ$7,'Isian Keg Perb &amp; Peng'!$A$7,IF('Koreksi (p)'!BM26='Isian Keg Perb &amp; Peng'!AZ$8,'Isian Keg Perb &amp; Peng'!$A$8,IF('Koreksi (p)'!BM26='Isian Keg Perb &amp; Peng'!AZ$9,'Isian Keg Perb &amp; Peng'!$A$9,IF('Koreksi (p)'!BM26='Isian Keg Perb &amp; Peng'!AZ$10,'Isian Keg Perb &amp; Peng'!$A$10,IF('Koreksi (p)'!BM26='Isian Keg Perb &amp; Peng'!AZ$11,'Isian Keg Perb &amp; Peng'!$A$11,IF('Koreksi (p)'!BM26='Isian Keg Perb &amp; Peng'!AZ$12,'Isian Keg Perb &amp; Peng'!$A$12,IF('Koreksi (p)'!BM26='Isian Keg Perb &amp; Peng'!AZ$13,'Isian Keg Perb &amp; Peng'!$A$13," "))))))))))</f>
        <v xml:space="preserve"> </v>
      </c>
      <c r="Q25" s="150" t="str">
        <f>IF('Koreksi (p)'!BN26='Isian Keg Perb &amp; Peng'!BA$4,'Isian Keg Perb &amp; Peng'!$A$4,IF('Koreksi (p)'!BN26='Isian Keg Perb &amp; Peng'!BA$5,'Isian Keg Perb &amp; Peng'!$A$5,IF('Koreksi (p)'!BN26='Isian Keg Perb &amp; Peng'!BA$6,'Isian Keg Perb &amp; Peng'!$A$6,IF('Koreksi (p)'!BN26='Isian Keg Perb &amp; Peng'!BA$7,'Isian Keg Perb &amp; Peng'!$A$7,IF('Koreksi (p)'!BN26='Isian Keg Perb &amp; Peng'!BA$8,'Isian Keg Perb &amp; Peng'!$A$8,IF('Koreksi (p)'!BN26='Isian Keg Perb &amp; Peng'!BA$9,'Isian Keg Perb &amp; Peng'!$A$9,IF('Koreksi (p)'!BN26='Isian Keg Perb &amp; Peng'!BA$10,'Isian Keg Perb &amp; Peng'!$A$10,IF('Koreksi (p)'!BN26='Isian Keg Perb &amp; Peng'!BA$11,'Isian Keg Perb &amp; Peng'!$A$11,IF('Koreksi (p)'!BN26='Isian Keg Perb &amp; Peng'!BA$12,'Isian Keg Perb &amp; Peng'!$A$12,IF('Koreksi (p)'!BN26='Isian Keg Perb &amp; Peng'!BA$13,'Isian Keg Perb &amp; Peng'!$A$13," "))))))))))</f>
        <v xml:space="preserve"> </v>
      </c>
      <c r="R25" s="150" t="str">
        <f>IF('Koreksi (p)'!BO26='Isian Keg Perb &amp; Peng'!BB$4,'Isian Keg Perb &amp; Peng'!$A$4,IF('Koreksi (p)'!BO26='Isian Keg Perb &amp; Peng'!BB$5,'Isian Keg Perb &amp; Peng'!$A$5,IF('Koreksi (p)'!BO26='Isian Keg Perb &amp; Peng'!BB$6,'Isian Keg Perb &amp; Peng'!$A$6,IF('Koreksi (p)'!BO26='Isian Keg Perb &amp; Peng'!BB$7,'Isian Keg Perb &amp; Peng'!$A$7,IF('Koreksi (p)'!BO26='Isian Keg Perb &amp; Peng'!BB$8,'Isian Keg Perb &amp; Peng'!$A$8,IF('Koreksi (p)'!BO26='Isian Keg Perb &amp; Peng'!BB$9,'Isian Keg Perb &amp; Peng'!$A$9,IF('Koreksi (p)'!BO26='Isian Keg Perb &amp; Peng'!BB$10,'Isian Keg Perb &amp; Peng'!$A$10,IF('Koreksi (p)'!BO26='Isian Keg Perb &amp; Peng'!BB$11,'Isian Keg Perb &amp; Peng'!$A$11,IF('Koreksi (p)'!BO26='Isian Keg Perb &amp; Peng'!BB$12,'Isian Keg Perb &amp; Peng'!$A$12,IF('Koreksi (p)'!BO26='Isian Keg Perb &amp; Peng'!BB$13,'Isian Keg Perb &amp; Peng'!$A$13," "))))))))))</f>
        <v xml:space="preserve"> </v>
      </c>
      <c r="S25" s="150" t="str">
        <f>IF('Koreksi (p)'!BP26='Isian Keg Perb &amp; Peng'!BC$4,'Isian Keg Perb &amp; Peng'!$A$4,IF('Koreksi (p)'!BP26='Isian Keg Perb &amp; Peng'!BC$5,'Isian Keg Perb &amp; Peng'!$A$5,IF('Koreksi (p)'!BP26='Isian Keg Perb &amp; Peng'!BC$6,'Isian Keg Perb &amp; Peng'!$A$6,IF('Koreksi (p)'!BP26='Isian Keg Perb &amp; Peng'!BC$7,'Isian Keg Perb &amp; Peng'!$A$7,IF('Koreksi (p)'!BP26='Isian Keg Perb &amp; Peng'!BC$8,'Isian Keg Perb &amp; Peng'!$A$8,IF('Koreksi (p)'!BP26='Isian Keg Perb &amp; Peng'!BC$9,'Isian Keg Perb &amp; Peng'!$A$9,IF('Koreksi (p)'!BP26='Isian Keg Perb &amp; Peng'!BC$10,'Isian Keg Perb &amp; Peng'!$A$10,IF('Koreksi (p)'!BP26='Isian Keg Perb &amp; Peng'!BC$11,'Isian Keg Perb &amp; Peng'!$A$11,IF('Koreksi (p)'!BP26='Isian Keg Perb &amp; Peng'!BC$12,'Isian Keg Perb &amp; Peng'!$A$12,IF('Koreksi (p)'!BP26='Isian Keg Perb &amp; Peng'!BC$13,'Isian Keg Perb &amp; Peng'!$A$13," "))))))))))</f>
        <v xml:space="preserve"> </v>
      </c>
      <c r="T25" s="150" t="str">
        <f>IF('Koreksi (p)'!BQ26='Isian Keg Perb &amp; Peng'!BD$4,'Isian Keg Perb &amp; Peng'!$A$4,IF('Koreksi (p)'!BQ26='Isian Keg Perb &amp; Peng'!BD$5,'Isian Keg Perb &amp; Peng'!$A$5,IF('Koreksi (p)'!BQ26='Isian Keg Perb &amp; Peng'!BD$6,'Isian Keg Perb &amp; Peng'!$A$6,IF('Koreksi (p)'!BQ26='Isian Keg Perb &amp; Peng'!BD$7,'Isian Keg Perb &amp; Peng'!$A$7,IF('Koreksi (p)'!BQ26='Isian Keg Perb &amp; Peng'!BD$8,'Isian Keg Perb &amp; Peng'!$A$8,IF('Koreksi (p)'!BQ26='Isian Keg Perb &amp; Peng'!BD$9,'Isian Keg Perb &amp; Peng'!$A$9,IF('Koreksi (p)'!BQ26='Isian Keg Perb &amp; Peng'!BD$10,'Isian Keg Perb &amp; Peng'!$A$10,IF('Koreksi (p)'!BQ26='Isian Keg Perb &amp; Peng'!BD$11,'Isian Keg Perb &amp; Peng'!$A$11,IF('Koreksi (p)'!BQ26='Isian Keg Perb &amp; Peng'!BD$12,'Isian Keg Perb &amp; Peng'!$A$12,IF('Koreksi (p)'!BQ26='Isian Keg Perb &amp; Peng'!BD$13,'Isian Keg Perb &amp; Peng'!$A$13," "))))))))))</f>
        <v xml:space="preserve"> </v>
      </c>
      <c r="U25" s="150" t="str">
        <f>IF('Koreksi (p)'!BR26='Isian Keg Perb &amp; Peng'!BE$4,'Isian Keg Perb &amp; Peng'!$A$4,IF('Koreksi (p)'!BR26='Isian Keg Perb &amp; Peng'!BE$5,'Isian Keg Perb &amp; Peng'!$A$5,IF('Koreksi (p)'!BR26='Isian Keg Perb &amp; Peng'!BE$6,'Isian Keg Perb &amp; Peng'!$A$6,IF('Koreksi (p)'!BR26='Isian Keg Perb &amp; Peng'!BE$7,'Isian Keg Perb &amp; Peng'!$A$7,IF('Koreksi (p)'!BR26='Isian Keg Perb &amp; Peng'!BE$8,'Isian Keg Perb &amp; Peng'!$A$8,IF('Koreksi (p)'!BR26='Isian Keg Perb &amp; Peng'!BE$9,'Isian Keg Perb &amp; Peng'!$A$9,IF('Koreksi (p)'!BR26='Isian Keg Perb &amp; Peng'!BE$10,'Isian Keg Perb &amp; Peng'!$A$10,IF('Koreksi (p)'!BR26='Isian Keg Perb &amp; Peng'!BE$11,'Isian Keg Perb &amp; Peng'!$A$11,IF('Koreksi (p)'!BR26='Isian Keg Perb &amp; Peng'!BE$12,'Isian Keg Perb &amp; Peng'!$A$12,IF('Koreksi (p)'!BR26='Isian Keg Perb &amp; Peng'!BE$13,'Isian Keg Perb &amp; Peng'!$A$13," "))))))))))</f>
        <v xml:space="preserve"> </v>
      </c>
      <c r="V25" s="150" t="str">
        <f>IF('Koreksi (p)'!BS26='Isian Keg Perb &amp; Peng'!BF$4,'Isian Keg Perb &amp; Peng'!$A$4,IF('Koreksi (p)'!BS26='Isian Keg Perb &amp; Peng'!BF$5,'Isian Keg Perb &amp; Peng'!$A$5,IF('Koreksi (p)'!BS26='Isian Keg Perb &amp; Peng'!BF$6,'Isian Keg Perb &amp; Peng'!$A$6,IF('Koreksi (p)'!BS26='Isian Keg Perb &amp; Peng'!BF$7,'Isian Keg Perb &amp; Peng'!$A$7,IF('Koreksi (p)'!BS26='Isian Keg Perb &amp; Peng'!BF$8,'Isian Keg Perb &amp; Peng'!$A$8,IF('Koreksi (p)'!BS26='Isian Keg Perb &amp; Peng'!BF$9,'Isian Keg Perb &amp; Peng'!$A$9,IF('Koreksi (p)'!BS26='Isian Keg Perb &amp; Peng'!BF$10,'Isian Keg Perb &amp; Peng'!$A$10,IF('Koreksi (p)'!BS26='Isian Keg Perb &amp; Peng'!BF$11,'Isian Keg Perb &amp; Peng'!$A$11,IF('Koreksi (p)'!BS26='Isian Keg Perb &amp; Peng'!BF$12,'Isian Keg Perb &amp; Peng'!$A$12,IF('Koreksi (p)'!BS26='Isian Keg Perb &amp; Peng'!BF$13,'Isian Keg Perb &amp; Peng'!$A$13," "))))))))))</f>
        <v xml:space="preserve"> </v>
      </c>
      <c r="W25" s="150" t="str">
        <f>IF('Koreksi (p)'!BT26='Isian Keg Perb &amp; Peng'!BG$4,'Isian Keg Perb &amp; Peng'!$A$4,IF('Koreksi (p)'!BT26='Isian Keg Perb &amp; Peng'!BG$5,'Isian Keg Perb &amp; Peng'!$A$5,IF('Koreksi (p)'!BT26='Isian Keg Perb &amp; Peng'!BG$6,'Isian Keg Perb &amp; Peng'!$A$6,IF('Koreksi (p)'!BT26='Isian Keg Perb &amp; Peng'!BG$7,'Isian Keg Perb &amp; Peng'!$A$7,IF('Koreksi (p)'!BT26='Isian Keg Perb &amp; Peng'!BG$8,'Isian Keg Perb &amp; Peng'!$A$8,IF('Koreksi (p)'!BT26='Isian Keg Perb &amp; Peng'!BG$9,'Isian Keg Perb &amp; Peng'!$A$9,IF('Koreksi (p)'!BT26='Isian Keg Perb &amp; Peng'!BG$10,'Isian Keg Perb &amp; Peng'!$A$10,IF('Koreksi (p)'!BT26='Isian Keg Perb &amp; Peng'!BG$11,'Isian Keg Perb &amp; Peng'!$A$11,IF('Koreksi (p)'!BT26='Isian Keg Perb &amp; Peng'!BG$12,'Isian Keg Perb &amp; Peng'!$A$12,IF('Koreksi (p)'!BT26='Isian Keg Perb &amp; Peng'!BG$13,'Isian Keg Perb &amp; Peng'!$A$13," "))))))))))</f>
        <v xml:space="preserve"> </v>
      </c>
      <c r="X25" s="150" t="str">
        <f>IF('Koreksi (p)'!BU26='Isian Keg Perb &amp; Peng'!BH$4,'Isian Keg Perb &amp; Peng'!$A$4,IF('Koreksi (p)'!BU26='Isian Keg Perb &amp; Peng'!BH$5,'Isian Keg Perb &amp; Peng'!$A$5,IF('Koreksi (p)'!BU26='Isian Keg Perb &amp; Peng'!BH$6,'Isian Keg Perb &amp; Peng'!$A$6,IF('Koreksi (p)'!BU26='Isian Keg Perb &amp; Peng'!BH$7,'Isian Keg Perb &amp; Peng'!$A$7,IF('Koreksi (p)'!BU26='Isian Keg Perb &amp; Peng'!BH$8,'Isian Keg Perb &amp; Peng'!$A$8,IF('Koreksi (p)'!BU26='Isian Keg Perb &amp; Peng'!BH$9,'Isian Keg Perb &amp; Peng'!$A$9,IF('Koreksi (p)'!BU26='Isian Keg Perb &amp; Peng'!BH$10,'Isian Keg Perb &amp; Peng'!$A$10,IF('Koreksi (p)'!BU26='Isian Keg Perb &amp; Peng'!BH$11,'Isian Keg Perb &amp; Peng'!$A$11,IF('Koreksi (p)'!BU26='Isian Keg Perb &amp; Peng'!BH$12,'Isian Keg Perb &amp; Peng'!$A$12,IF('Koreksi (p)'!BU26='Isian Keg Perb &amp; Peng'!BH$13,'Isian Keg Perb &amp; Peng'!$A$13," "))))))))))</f>
        <v xml:space="preserve"> </v>
      </c>
      <c r="Y25" s="150" t="str">
        <f>IF('Koreksi (p)'!BV26='Isian Keg Perb &amp; Peng'!BI$4,'Isian Keg Perb &amp; Peng'!$A$4,IF('Koreksi (p)'!BV26='Isian Keg Perb &amp; Peng'!BI$5,'Isian Keg Perb &amp; Peng'!$A$5,IF('Koreksi (p)'!BV26='Isian Keg Perb &amp; Peng'!BI$6,'Isian Keg Perb &amp; Peng'!$A$6,IF('Koreksi (p)'!BV26='Isian Keg Perb &amp; Peng'!BI$7,'Isian Keg Perb &amp; Peng'!$A$7,IF('Koreksi (p)'!BV26='Isian Keg Perb &amp; Peng'!BI$8,'Isian Keg Perb &amp; Peng'!$A$8,IF('Koreksi (p)'!BV26='Isian Keg Perb &amp; Peng'!BI$9,'Isian Keg Perb &amp; Peng'!$A$9,IF('Koreksi (p)'!BV26='Isian Keg Perb &amp; Peng'!BI$10,'Isian Keg Perb &amp; Peng'!$A$10,IF('Koreksi (p)'!BV26='Isian Keg Perb &amp; Peng'!BI$11,'Isian Keg Perb &amp; Peng'!$A$11,IF('Koreksi (p)'!BV26='Isian Keg Perb &amp; Peng'!BI$12,'Isian Keg Perb &amp; Peng'!$A$12,IF('Koreksi (p)'!BV26='Isian Keg Perb &amp; Peng'!BI$13,'Isian Keg Perb &amp; Peng'!$A$13," "))))))))))</f>
        <v xml:space="preserve"> </v>
      </c>
      <c r="Z25" s="150" t="str">
        <f>IF('Koreksi (p)'!BW26='Isian Keg Perb &amp; Peng'!BJ$4,'Isian Keg Perb &amp; Peng'!$A$4,IF('Koreksi (p)'!BW26='Isian Keg Perb &amp; Peng'!BJ$5,'Isian Keg Perb &amp; Peng'!$A$5,IF('Koreksi (p)'!BW26='Isian Keg Perb &amp; Peng'!BJ$6,'Isian Keg Perb &amp; Peng'!$A$6,IF('Koreksi (p)'!BW26='Isian Keg Perb &amp; Peng'!BJ$7,'Isian Keg Perb &amp; Peng'!$A$7,IF('Koreksi (p)'!BW26='Isian Keg Perb &amp; Peng'!BJ$8,'Isian Keg Perb &amp; Peng'!$A$8,IF('Koreksi (p)'!BW26='Isian Keg Perb &amp; Peng'!BJ$9,'Isian Keg Perb &amp; Peng'!$A$9,IF('Koreksi (p)'!BW26='Isian Keg Perb &amp; Peng'!BJ$10,'Isian Keg Perb &amp; Peng'!$A$10,IF('Koreksi (p)'!BW26='Isian Keg Perb &amp; Peng'!BJ$11,'Isian Keg Perb &amp; Peng'!$A$11,IF('Koreksi (p)'!BW26='Isian Keg Perb &amp; Peng'!BJ$12,'Isian Keg Perb &amp; Peng'!$A$12,IF('Koreksi (p)'!BW26='Isian Keg Perb &amp; Peng'!BJ$13,'Isian Keg Perb &amp; Peng'!$A$13," "))))))))))</f>
        <v xml:space="preserve"> </v>
      </c>
      <c r="AA25" s="150" t="str">
        <f>IF('Koreksi (p)'!BX26='Isian Keg Perb &amp; Peng'!BK$4,'Isian Keg Perb &amp; Peng'!$A$4,IF('Koreksi (p)'!BX26='Isian Keg Perb &amp; Peng'!BK$5,'Isian Keg Perb &amp; Peng'!$A$5,IF('Koreksi (p)'!BX26='Isian Keg Perb &amp; Peng'!BK$6,'Isian Keg Perb &amp; Peng'!$A$6,IF('Koreksi (p)'!BX26='Isian Keg Perb &amp; Peng'!BK$7,'Isian Keg Perb &amp; Peng'!$A$7,IF('Koreksi (p)'!BX26='Isian Keg Perb &amp; Peng'!BK$8,'Isian Keg Perb &amp; Peng'!$A$8,IF('Koreksi (p)'!BX26='Isian Keg Perb &amp; Peng'!BK$9,'Isian Keg Perb &amp; Peng'!$A$9,IF('Koreksi (p)'!BX26='Isian Keg Perb &amp; Peng'!BK$10,'Isian Keg Perb &amp; Peng'!$A$10,IF('Koreksi (p)'!BX26='Isian Keg Perb &amp; Peng'!BK$11,'Isian Keg Perb &amp; Peng'!$A$11,IF('Koreksi (p)'!BX26='Isian Keg Perb &amp; Peng'!BK$12,'Isian Keg Perb &amp; Peng'!$A$12,IF('Koreksi (p)'!BX26='Isian Keg Perb &amp; Peng'!BK$13,'Isian Keg Perb &amp; Peng'!$A$13," "))))))))))</f>
        <v xml:space="preserve"> </v>
      </c>
      <c r="AB25" s="150" t="str">
        <f>IF('Koreksi (p)'!BY26='Isian Keg Perb &amp; Peng'!BL$4,'Isian Keg Perb &amp; Peng'!$A$4,IF('Koreksi (p)'!BY26='Isian Keg Perb &amp; Peng'!BL$5,'Isian Keg Perb &amp; Peng'!$A$5,IF('Koreksi (p)'!BY26='Isian Keg Perb &amp; Peng'!BL$6,'Isian Keg Perb &amp; Peng'!$A$6,IF('Koreksi (p)'!BY26='Isian Keg Perb &amp; Peng'!BL$7,'Isian Keg Perb &amp; Peng'!$A$7,IF('Koreksi (p)'!BY26='Isian Keg Perb &amp; Peng'!BL$8,'Isian Keg Perb &amp; Peng'!$A$8,IF('Koreksi (p)'!BY26='Isian Keg Perb &amp; Peng'!BL$9,'Isian Keg Perb &amp; Peng'!$A$9,IF('Koreksi (p)'!BY26='Isian Keg Perb &amp; Peng'!BL$10,'Isian Keg Perb &amp; Peng'!$A$10,IF('Koreksi (p)'!BY26='Isian Keg Perb &amp; Peng'!BL$11,'Isian Keg Perb &amp; Peng'!$A$11,IF('Koreksi (p)'!BY26='Isian Keg Perb &amp; Peng'!BL$12,'Isian Keg Perb &amp; Peng'!$A$12,IF('Koreksi (p)'!BY26='Isian Keg Perb &amp; Peng'!BL$13,'Isian Keg Perb &amp; Peng'!$A$13," "))))))))))</f>
        <v xml:space="preserve"> </v>
      </c>
      <c r="AC25" s="150" t="str">
        <f>IF('Koreksi (p)'!BZ26='Isian Keg Perb &amp; Peng'!BM$4,'Isian Keg Perb &amp; Peng'!$A$4,IF('Koreksi (p)'!BZ26='Isian Keg Perb &amp; Peng'!BM$5,'Isian Keg Perb &amp; Peng'!$A$5,IF('Koreksi (p)'!BZ26='Isian Keg Perb &amp; Peng'!BM$6,'Isian Keg Perb &amp; Peng'!$A$6,IF('Koreksi (p)'!BZ26='Isian Keg Perb &amp; Peng'!BM$7,'Isian Keg Perb &amp; Peng'!$A$7,IF('Koreksi (p)'!BZ26='Isian Keg Perb &amp; Peng'!BM$8,'Isian Keg Perb &amp; Peng'!$A$8,IF('Koreksi (p)'!BZ26='Isian Keg Perb &amp; Peng'!BM$9,'Isian Keg Perb &amp; Peng'!$A$9,IF('Koreksi (p)'!BZ26='Isian Keg Perb &amp; Peng'!BM$10,'Isian Keg Perb &amp; Peng'!$A$10,IF('Koreksi (p)'!BZ26='Isian Keg Perb &amp; Peng'!BM$11,'Isian Keg Perb &amp; Peng'!$A$11,IF('Koreksi (p)'!BZ26='Isian Keg Perb &amp; Peng'!BM$12,'Isian Keg Perb &amp; Peng'!$A$12,IF('Koreksi (p)'!BZ26='Isian Keg Perb &amp; Peng'!BM$13,'Isian Keg Perb &amp; Peng'!$A$13," "))))))))))</f>
        <v xml:space="preserve"> </v>
      </c>
      <c r="AD25" s="150" t="str">
        <f>IF('Koreksi (p)'!CA26='Isian Keg Perb &amp; Peng'!BN$4,'Isian Keg Perb &amp; Peng'!$A$4,IF('Koreksi (p)'!CA26='Isian Keg Perb &amp; Peng'!BN$5,'Isian Keg Perb &amp; Peng'!$A$5,IF('Koreksi (p)'!CA26='Isian Keg Perb &amp; Peng'!BN$6,'Isian Keg Perb &amp; Peng'!$A$6,IF('Koreksi (p)'!CA26='Isian Keg Perb &amp; Peng'!BN$7,'Isian Keg Perb &amp; Peng'!$A$7,IF('Koreksi (p)'!CA26='Isian Keg Perb &amp; Peng'!BN$8,'Isian Keg Perb &amp; Peng'!$A$8,IF('Koreksi (p)'!CA26='Isian Keg Perb &amp; Peng'!BN$9,'Isian Keg Perb &amp; Peng'!$A$9,IF('Koreksi (p)'!CA26='Isian Keg Perb &amp; Peng'!BN$10,'Isian Keg Perb &amp; Peng'!$A$10,IF('Koreksi (p)'!CA26='Isian Keg Perb &amp; Peng'!BN$11,'Isian Keg Perb &amp; Peng'!$A$11,IF('Koreksi (p)'!CA26='Isian Keg Perb &amp; Peng'!BN$12,'Isian Keg Perb &amp; Peng'!$A$12,IF('Koreksi (p)'!CA26='Isian Keg Perb &amp; Peng'!BN$13,'Isian Keg Perb &amp; Peng'!$A$13," "))))))))))</f>
        <v xml:space="preserve"> </v>
      </c>
      <c r="AE25" s="150" t="str">
        <f>IF('Koreksi (p)'!CB26='Isian Keg Perb &amp; Peng'!BO$4,'Isian Keg Perb &amp; Peng'!$A$4,IF('Koreksi (p)'!CB26='Isian Keg Perb &amp; Peng'!BO$5,'Isian Keg Perb &amp; Peng'!$A$5,IF('Koreksi (p)'!CB26='Isian Keg Perb &amp; Peng'!BO$6,'Isian Keg Perb &amp; Peng'!$A$6,IF('Koreksi (p)'!CB26='Isian Keg Perb &amp; Peng'!BO$7,'Isian Keg Perb &amp; Peng'!$A$7,IF('Koreksi (p)'!CB26='Isian Keg Perb &amp; Peng'!BO$8,'Isian Keg Perb &amp; Peng'!$A$8,IF('Koreksi (p)'!CB26='Isian Keg Perb &amp; Peng'!BO$9,'Isian Keg Perb &amp; Peng'!$A$9,IF('Koreksi (p)'!CB26='Isian Keg Perb &amp; Peng'!BO$10,'Isian Keg Perb &amp; Peng'!$A$10,IF('Koreksi (p)'!CB26='Isian Keg Perb &amp; Peng'!BO$11,'Isian Keg Perb &amp; Peng'!$A$11,IF('Koreksi (p)'!CB26='Isian Keg Perb &amp; Peng'!BO$12,'Isian Keg Perb &amp; Peng'!$A$12,IF('Koreksi (p)'!CB26='Isian Keg Perb &amp; Peng'!BO$13,'Isian Keg Perb &amp; Peng'!$A$13," "))))))))))</f>
        <v xml:space="preserve"> </v>
      </c>
      <c r="AF25" s="150" t="str">
        <f>IF('Koreksi (p)'!CC26='Isian Keg Perb &amp; Peng'!BP$4,'Isian Keg Perb &amp; Peng'!$A$4,IF('Koreksi (p)'!CC26='Isian Keg Perb &amp; Peng'!BP$5,'Isian Keg Perb &amp; Peng'!$A$5,IF('Koreksi (p)'!CC26='Isian Keg Perb &amp; Peng'!BP$6,'Isian Keg Perb &amp; Peng'!$A$6,IF('Koreksi (p)'!CC26='Isian Keg Perb &amp; Peng'!BP$7,'Isian Keg Perb &amp; Peng'!$A$7,IF('Koreksi (p)'!CC26='Isian Keg Perb &amp; Peng'!BP$8,'Isian Keg Perb &amp; Peng'!$A$8,IF('Koreksi (p)'!CC26='Isian Keg Perb &amp; Peng'!BP$9,'Isian Keg Perb &amp; Peng'!$A$9,IF('Koreksi (p)'!CC26='Isian Keg Perb &amp; Peng'!BP$10,'Isian Keg Perb &amp; Peng'!$A$10,IF('Koreksi (p)'!CC26='Isian Keg Perb &amp; Peng'!BP$11,'Isian Keg Perb &amp; Peng'!$A$11,IF('Koreksi (p)'!CC26='Isian Keg Perb &amp; Peng'!BP$12,'Isian Keg Perb &amp; Peng'!$A$12,IF('Koreksi (p)'!CC26='Isian Keg Perb &amp; Peng'!BP$13,'Isian Keg Perb &amp; Peng'!$A$13," "))))))))))</f>
        <v xml:space="preserve"> </v>
      </c>
      <c r="AG25" s="150" t="str">
        <f>IF('Koreksi (p)'!CD26='Isian Keg Perb &amp; Peng'!BQ$4,'Isian Keg Perb &amp; Peng'!$A$4,IF('Koreksi (p)'!CD26='Isian Keg Perb &amp; Peng'!BQ$5,'Isian Keg Perb &amp; Peng'!$A$5,IF('Koreksi (p)'!CD26='Isian Keg Perb &amp; Peng'!BQ$6,'Isian Keg Perb &amp; Peng'!$A$6,IF('Koreksi (p)'!CD26='Isian Keg Perb &amp; Peng'!BQ$7,'Isian Keg Perb &amp; Peng'!$A$7,IF('Koreksi (p)'!CD26='Isian Keg Perb &amp; Peng'!BQ$8,'Isian Keg Perb &amp; Peng'!$A$8,IF('Koreksi (p)'!CD26='Isian Keg Perb &amp; Peng'!BQ$9,'Isian Keg Perb &amp; Peng'!$A$9,IF('Koreksi (p)'!CD26='Isian Keg Perb &amp; Peng'!BQ$10,'Isian Keg Perb &amp; Peng'!$A$10,IF('Koreksi (p)'!CD26='Isian Keg Perb &amp; Peng'!BQ$11,'Isian Keg Perb &amp; Peng'!$A$11,IF('Koreksi (p)'!CD26='Isian Keg Perb &amp; Peng'!BQ$12,'Isian Keg Perb &amp; Peng'!$A$12,IF('Koreksi (p)'!CD26='Isian Keg Perb &amp; Peng'!BQ$13,'Isian Keg Perb &amp; Peng'!$A$13," "))))))))))</f>
        <v xml:space="preserve"> </v>
      </c>
      <c r="AH25" s="150" t="str">
        <f>IF('Koreksi (p)'!CE26='Isian Keg Perb &amp; Peng'!BR$4,'Isian Keg Perb &amp; Peng'!$A$4,IF('Koreksi (p)'!CE26='Isian Keg Perb &amp; Peng'!BR$5,'Isian Keg Perb &amp; Peng'!$A$5,IF('Koreksi (p)'!CE26='Isian Keg Perb &amp; Peng'!BR$6,'Isian Keg Perb &amp; Peng'!$A$6,IF('Koreksi (p)'!CE26='Isian Keg Perb &amp; Peng'!BR$7,'Isian Keg Perb &amp; Peng'!$A$7,IF('Koreksi (p)'!CE26='Isian Keg Perb &amp; Peng'!BR$8,'Isian Keg Perb &amp; Peng'!$A$8,IF('Koreksi (p)'!CE26='Isian Keg Perb &amp; Peng'!BR$9,'Isian Keg Perb &amp; Peng'!$A$9,IF('Koreksi (p)'!CE26='Isian Keg Perb &amp; Peng'!BR$10,'Isian Keg Perb &amp; Peng'!$A$10,IF('Koreksi (p)'!CE26='Isian Keg Perb &amp; Peng'!BR$11,'Isian Keg Perb &amp; Peng'!$A$11,IF('Koreksi (p)'!CE26='Isian Keg Perb &amp; Peng'!BR$12,'Isian Keg Perb &amp; Peng'!$A$12,IF('Koreksi (p)'!CE26='Isian Keg Perb &amp; Peng'!BR$13,'Isian Keg Perb &amp; Peng'!$A$13," "))))))))))</f>
        <v xml:space="preserve"> </v>
      </c>
      <c r="AI25" s="150" t="str">
        <f>IF('Koreksi (p)'!CF26='Isian Keg Perb &amp; Peng'!BS$4,'Isian Keg Perb &amp; Peng'!$A$4,IF('Koreksi (p)'!CF26='Isian Keg Perb &amp; Peng'!BS$5,'Isian Keg Perb &amp; Peng'!$A$5,IF('Koreksi (p)'!CF26='Isian Keg Perb &amp; Peng'!BS$6,'Isian Keg Perb &amp; Peng'!$A$6,IF('Koreksi (p)'!CF26='Isian Keg Perb &amp; Peng'!BS$7,'Isian Keg Perb &amp; Peng'!$A$7,IF('Koreksi (p)'!CF26='Isian Keg Perb &amp; Peng'!BS$8,'Isian Keg Perb &amp; Peng'!$A$8,IF('Koreksi (p)'!CF26='Isian Keg Perb &amp; Peng'!BS$9,'Isian Keg Perb &amp; Peng'!$A$9,IF('Koreksi (p)'!CF26='Isian Keg Perb &amp; Peng'!BS$10,'Isian Keg Perb &amp; Peng'!$A$10,IF('Koreksi (p)'!CF26='Isian Keg Perb &amp; Peng'!BS$11,'Isian Keg Perb &amp; Peng'!$A$11,IF('Koreksi (p)'!CF26='Isian Keg Perb &amp; Peng'!BS$12,'Isian Keg Perb &amp; Peng'!$A$12,IF('Koreksi (p)'!CF26='Isian Keg Perb &amp; Peng'!BS$13,'Isian Keg Perb &amp; Peng'!$A$13," "))))))))))</f>
        <v xml:space="preserve"> </v>
      </c>
      <c r="AJ25" s="150" t="str">
        <f>IF('Koreksi (p)'!CG26='Isian Keg Perb &amp; Peng'!BT$4,'Isian Keg Perb &amp; Peng'!$A$4,IF('Koreksi (p)'!CG26='Isian Keg Perb &amp; Peng'!BT$5,'Isian Keg Perb &amp; Peng'!$A$5,IF('Koreksi (p)'!CG26='Isian Keg Perb &amp; Peng'!BT$6,'Isian Keg Perb &amp; Peng'!$A$6,IF('Koreksi (p)'!CG26='Isian Keg Perb &amp; Peng'!BT$7,'Isian Keg Perb &amp; Peng'!$A$7,IF('Koreksi (p)'!CG26='Isian Keg Perb &amp; Peng'!BT$8,'Isian Keg Perb &amp; Peng'!$A$8,IF('Koreksi (p)'!CG26='Isian Keg Perb &amp; Peng'!BT$9,'Isian Keg Perb &amp; Peng'!$A$9,IF('Koreksi (p)'!CG26='Isian Keg Perb &amp; Peng'!BT$10,'Isian Keg Perb &amp; Peng'!$A$10,IF('Koreksi (p)'!CG26='Isian Keg Perb &amp; Peng'!BT$11,'Isian Keg Perb &amp; Peng'!$A$11,IF('Koreksi (p)'!CG26='Isian Keg Perb &amp; Peng'!BT$12,'Isian Keg Perb &amp; Peng'!$A$12,IF('Koreksi (p)'!CG26='Isian Keg Perb &amp; Peng'!BT$13,'Isian Keg Perb &amp; Peng'!$A$13," "))))))))))</f>
        <v xml:space="preserve"> </v>
      </c>
      <c r="AK25" s="150" t="str">
        <f>IF('Koreksi (p)'!CH26='Isian Keg Perb &amp; Peng'!BU$4,'Isian Keg Perb &amp; Peng'!$A$4,IF('Koreksi (p)'!CH26='Isian Keg Perb &amp; Peng'!BU$5,'Isian Keg Perb &amp; Peng'!$A$5,IF('Koreksi (p)'!CH26='Isian Keg Perb &amp; Peng'!BU$6,'Isian Keg Perb &amp; Peng'!$A$6,IF('Koreksi (p)'!CH26='Isian Keg Perb &amp; Peng'!BU$7,'Isian Keg Perb &amp; Peng'!$A$7,IF('Koreksi (p)'!CH26='Isian Keg Perb &amp; Peng'!BU$8,'Isian Keg Perb &amp; Peng'!$A$8,IF('Koreksi (p)'!CH26='Isian Keg Perb &amp; Peng'!BU$9,'Isian Keg Perb &amp; Peng'!$A$9,IF('Koreksi (p)'!CH26='Isian Keg Perb &amp; Peng'!BU$10,'Isian Keg Perb &amp; Peng'!$A$10,IF('Koreksi (p)'!CH26='Isian Keg Perb &amp; Peng'!BU$11,'Isian Keg Perb &amp; Peng'!$A$11,IF('Koreksi (p)'!CH26='Isian Keg Perb &amp; Peng'!BU$12,'Isian Keg Perb &amp; Peng'!$A$12,IF('Koreksi (p)'!CH26='Isian Keg Perb &amp; Peng'!BU$13,'Isian Keg Perb &amp; Peng'!$A$13," "))))))))))</f>
        <v xml:space="preserve"> </v>
      </c>
      <c r="AL25" s="150" t="str">
        <f>IF('Koreksi (p)'!CI26='Isian Keg Perb &amp; Peng'!BV$4,'Isian Keg Perb &amp; Peng'!$A$4,IF('Koreksi (p)'!CI26='Isian Keg Perb &amp; Peng'!BV$5,'Isian Keg Perb &amp; Peng'!$A$5,IF('Koreksi (p)'!CI26='Isian Keg Perb &amp; Peng'!BV$6,'Isian Keg Perb &amp; Peng'!$A$6,IF('Koreksi (p)'!CI26='Isian Keg Perb &amp; Peng'!BV$7,'Isian Keg Perb &amp; Peng'!$A$7,IF('Koreksi (p)'!CI26='Isian Keg Perb &amp; Peng'!BV$8,'Isian Keg Perb &amp; Peng'!$A$8,IF('Koreksi (p)'!CI26='Isian Keg Perb &amp; Peng'!BV$9,'Isian Keg Perb &amp; Peng'!$A$9,IF('Koreksi (p)'!CI26='Isian Keg Perb &amp; Peng'!BV$10,'Isian Keg Perb &amp; Peng'!$A$10,IF('Koreksi (p)'!CI26='Isian Keg Perb &amp; Peng'!BV$11,'Isian Keg Perb &amp; Peng'!$A$11,IF('Koreksi (p)'!CI26='Isian Keg Perb &amp; Peng'!BV$12,'Isian Keg Perb &amp; Peng'!$A$12,IF('Koreksi (p)'!CI26='Isian Keg Perb &amp; Peng'!BV$13,'Isian Keg Perb &amp; Peng'!$A$13," "))))))))))</f>
        <v xml:space="preserve"> </v>
      </c>
      <c r="AM25" s="150" t="str">
        <f>IF('Koreksi (p)'!CJ26='Isian Keg Perb &amp; Peng'!BW$4,'Isian Keg Perb &amp; Peng'!$A$4,IF('Koreksi (p)'!CJ26='Isian Keg Perb &amp; Peng'!BW$5,'Isian Keg Perb &amp; Peng'!$A$5,IF('Koreksi (p)'!CJ26='Isian Keg Perb &amp; Peng'!BW$6,'Isian Keg Perb &amp; Peng'!$A$6,IF('Koreksi (p)'!CJ26='Isian Keg Perb &amp; Peng'!BW$7,'Isian Keg Perb &amp; Peng'!$A$7,IF('Koreksi (p)'!CJ26='Isian Keg Perb &amp; Peng'!BW$8,'Isian Keg Perb &amp; Peng'!$A$8,IF('Koreksi (p)'!CJ26='Isian Keg Perb &amp; Peng'!BW$9,'Isian Keg Perb &amp; Peng'!$A$9,IF('Koreksi (p)'!CJ26='Isian Keg Perb &amp; Peng'!BW$10,'Isian Keg Perb &amp; Peng'!$A$10,IF('Koreksi (p)'!CJ26='Isian Keg Perb &amp; Peng'!BW$11,'Isian Keg Perb &amp; Peng'!$A$11,IF('Koreksi (p)'!CJ26='Isian Keg Perb &amp; Peng'!BW$12,'Isian Keg Perb &amp; Peng'!$A$12,IF('Koreksi (p)'!CJ26='Isian Keg Perb &amp; Peng'!BW$13,'Isian Keg Perb &amp; Peng'!$A$13," "))))))))))</f>
        <v xml:space="preserve"> </v>
      </c>
      <c r="AN25" s="150" t="str">
        <f>IF('Koreksi (p)'!CK26='Isian Keg Perb &amp; Peng'!BX$4,'Isian Keg Perb &amp; Peng'!$A$4,IF('Koreksi (p)'!CK26='Isian Keg Perb &amp; Peng'!BX$5,'Isian Keg Perb &amp; Peng'!$A$5,IF('Koreksi (p)'!CK26='Isian Keg Perb &amp; Peng'!BX$6,'Isian Keg Perb &amp; Peng'!$A$6,IF('Koreksi (p)'!CK26='Isian Keg Perb &amp; Peng'!BX$7,'Isian Keg Perb &amp; Peng'!$A$7,IF('Koreksi (p)'!CK26='Isian Keg Perb &amp; Peng'!BX$8,'Isian Keg Perb &amp; Peng'!$A$8,IF('Koreksi (p)'!CK26='Isian Keg Perb &amp; Peng'!BX$9,'Isian Keg Perb &amp; Peng'!$A$9,IF('Koreksi (p)'!CK26='Isian Keg Perb &amp; Peng'!BX$10,'Isian Keg Perb &amp; Peng'!$A$10,IF('Koreksi (p)'!CK26='Isian Keg Perb &amp; Peng'!BX$11,'Isian Keg Perb &amp; Peng'!$A$11,IF('Koreksi (p)'!CK26='Isian Keg Perb &amp; Peng'!BX$12,'Isian Keg Perb &amp; Peng'!$A$12,IF('Koreksi (p)'!CK26='Isian Keg Perb &amp; Peng'!BX$13,'Isian Keg Perb &amp; Peng'!$A$13," "))))))))))</f>
        <v xml:space="preserve"> </v>
      </c>
      <c r="AO25" s="150" t="str">
        <f>IF('Koreksi (p)'!CL26='Isian Keg Perb &amp; Peng'!BY$4,'Isian Keg Perb &amp; Peng'!$A$4,IF('Koreksi (p)'!CL26='Isian Keg Perb &amp; Peng'!BY$5,'Isian Keg Perb &amp; Peng'!$A$5,IF('Koreksi (p)'!CL26='Isian Keg Perb &amp; Peng'!BY$6,'Isian Keg Perb &amp; Peng'!$A$6,IF('Koreksi (p)'!CL26='Isian Keg Perb &amp; Peng'!BY$7,'Isian Keg Perb &amp; Peng'!$A$7,IF('Koreksi (p)'!CL26='Isian Keg Perb &amp; Peng'!BY$8,'Isian Keg Perb &amp; Peng'!$A$8,IF('Koreksi (p)'!CL26='Isian Keg Perb &amp; Peng'!BY$9,'Isian Keg Perb &amp; Peng'!$A$9,IF('Koreksi (p)'!CL26='Isian Keg Perb &amp; Peng'!BY$10,'Isian Keg Perb &amp; Peng'!$A$10,IF('Koreksi (p)'!CL26='Isian Keg Perb &amp; Peng'!BY$11,'Isian Keg Perb &amp; Peng'!$A$11,IF('Koreksi (p)'!CL26='Isian Keg Perb &amp; Peng'!BY$12,'Isian Keg Perb &amp; Peng'!$A$12,IF('Koreksi (p)'!CL26='Isian Keg Perb &amp; Peng'!BY$13,'Isian Keg Perb &amp; Peng'!$A$13," "))))))))))</f>
        <v xml:space="preserve"> </v>
      </c>
      <c r="AP25" s="150" t="str">
        <f>IF('Koreksi (p)'!CM26='Isian Keg Perb &amp; Peng'!BZ$4,'Isian Keg Perb &amp; Peng'!$A$4,IF('Koreksi (p)'!CM26='Isian Keg Perb &amp; Peng'!BZ$5,'Isian Keg Perb &amp; Peng'!$A$5,IF('Koreksi (p)'!CM26='Isian Keg Perb &amp; Peng'!BZ$6,'Isian Keg Perb &amp; Peng'!$A$6,IF('Koreksi (p)'!CM26='Isian Keg Perb &amp; Peng'!BZ$7,'Isian Keg Perb &amp; Peng'!$A$7,IF('Koreksi (p)'!CM26='Isian Keg Perb &amp; Peng'!BZ$8,'Isian Keg Perb &amp; Peng'!$A$8,IF('Koreksi (p)'!CM26='Isian Keg Perb &amp; Peng'!BZ$9,'Isian Keg Perb &amp; Peng'!$A$9,IF('Koreksi (p)'!CM26='Isian Keg Perb &amp; Peng'!BZ$10,'Isian Keg Perb &amp; Peng'!$A$10,IF('Koreksi (p)'!CM26='Isian Keg Perb &amp; Peng'!BZ$11,'Isian Keg Perb &amp; Peng'!$A$11,IF('Koreksi (p)'!CM26='Isian Keg Perb &amp; Peng'!BZ$12,'Isian Keg Perb &amp; Peng'!$A$12,IF('Koreksi (p)'!CM26='Isian Keg Perb &amp; Peng'!BZ$13,'Isian Keg Perb &amp; Peng'!$A$13," "))))))))))</f>
        <v xml:space="preserve"> </v>
      </c>
      <c r="AQ25" s="150" t="str">
        <f>IF('Koreksi (p)'!CN26='Isian Keg Perb &amp; Peng'!CA$4,'Isian Keg Perb &amp; Peng'!$A$4,IF('Koreksi (p)'!CN26='Isian Keg Perb &amp; Peng'!CA$5,'Isian Keg Perb &amp; Peng'!$A$5,IF('Koreksi (p)'!CN26='Isian Keg Perb &amp; Peng'!CA$6,'Isian Keg Perb &amp; Peng'!$A$6,IF('Koreksi (p)'!CN26='Isian Keg Perb &amp; Peng'!CA$7,'Isian Keg Perb &amp; Peng'!$A$7,IF('Koreksi (p)'!CN26='Isian Keg Perb &amp; Peng'!CA$8,'Isian Keg Perb &amp; Peng'!$A$8,IF('Koreksi (p)'!CN26='Isian Keg Perb &amp; Peng'!CA$9,'Isian Keg Perb &amp; Peng'!$A$9,IF('Koreksi (p)'!CN26='Isian Keg Perb &amp; Peng'!CA$10,'Isian Keg Perb &amp; Peng'!$A$10,IF('Koreksi (p)'!CN26='Isian Keg Perb &amp; Peng'!CA$11,'Isian Keg Perb &amp; Peng'!$A$11,IF('Koreksi (p)'!CN26='Isian Keg Perb &amp; Peng'!CA$12,'Isian Keg Perb &amp; Peng'!$A$12,IF('Koreksi (p)'!CN26='Isian Keg Perb &amp; Peng'!CA$13,'Isian Keg Perb &amp; Peng'!$A$13," "))))))))))</f>
        <v xml:space="preserve"> </v>
      </c>
      <c r="AR25" s="150" t="str">
        <f>IF('Koreksi (p)'!CO26='Isian Keg Perb &amp; Peng'!CB$4,'Isian Keg Perb &amp; Peng'!$A$4,IF('Koreksi (p)'!CO26='Isian Keg Perb &amp; Peng'!CB$5,'Isian Keg Perb &amp; Peng'!$A$5,IF('Koreksi (p)'!CO26='Isian Keg Perb &amp; Peng'!CB$6,'Isian Keg Perb &amp; Peng'!$A$6,IF('Koreksi (p)'!CO26='Isian Keg Perb &amp; Peng'!CB$7,'Isian Keg Perb &amp; Peng'!$A$7,IF('Koreksi (p)'!CO26='Isian Keg Perb &amp; Peng'!CB$8,'Isian Keg Perb &amp; Peng'!$A$8,IF('Koreksi (p)'!CO26='Isian Keg Perb &amp; Peng'!CB$9,'Isian Keg Perb &amp; Peng'!$A$9,IF('Koreksi (p)'!CO26='Isian Keg Perb &amp; Peng'!CB$10,'Isian Keg Perb &amp; Peng'!$A$10,IF('Koreksi (p)'!CO26='Isian Keg Perb &amp; Peng'!CB$11,'Isian Keg Perb &amp; Peng'!$A$11,IF('Koreksi (p)'!CO26='Isian Keg Perb &amp; Peng'!CB$12,'Isian Keg Perb &amp; Peng'!$A$12,IF('Koreksi (p)'!CO26='Isian Keg Perb &amp; Peng'!CB$13,'Isian Keg Perb &amp; Peng'!$A$13," "))))))))))</f>
        <v xml:space="preserve"> </v>
      </c>
      <c r="AS25" s="150" t="str">
        <f>IF('Koreksi (p)'!CP26='Isian Keg Perb &amp; Peng'!CC$4,'Isian Keg Perb &amp; Peng'!$A$4,IF('Koreksi (p)'!CP26='Isian Keg Perb &amp; Peng'!CC$5,'Isian Keg Perb &amp; Peng'!$A$5,IF('Koreksi (p)'!CP26='Isian Keg Perb &amp; Peng'!CC$6,'Isian Keg Perb &amp; Peng'!$A$6,IF('Koreksi (p)'!CP26='Isian Keg Perb &amp; Peng'!CC$7,'Isian Keg Perb &amp; Peng'!$A$7,IF('Koreksi (p)'!CP26='Isian Keg Perb &amp; Peng'!CC$8,'Isian Keg Perb &amp; Peng'!$A$8,IF('Koreksi (p)'!CP26='Isian Keg Perb &amp; Peng'!CC$9,'Isian Keg Perb &amp; Peng'!$A$9,IF('Koreksi (p)'!CP26='Isian Keg Perb &amp; Peng'!CC$10,'Isian Keg Perb &amp; Peng'!$A$10,IF('Koreksi (p)'!CP26='Isian Keg Perb &amp; Peng'!CC$11,'Isian Keg Perb &amp; Peng'!$A$11,IF('Koreksi (p)'!CP26='Isian Keg Perb &amp; Peng'!CC$12,'Isian Keg Perb &amp; Peng'!$A$12,IF('Koreksi (p)'!CP26='Isian Keg Perb &amp; Peng'!CC$13,'Isian Keg Perb &amp; Peng'!$A$13," "))))))))))</f>
        <v xml:space="preserve"> </v>
      </c>
      <c r="AT25" s="150" t="str">
        <f t="shared" si="0"/>
        <v xml:space="preserve">     Satuan Besarantigatigaempatlima                              </v>
      </c>
      <c r="AU25" s="150" t="e">
        <f t="shared" si="1"/>
        <v>#VALUE!</v>
      </c>
      <c r="AV25" s="150" t="str">
        <f t="shared" si="2"/>
        <v/>
      </c>
      <c r="AW25" s="150">
        <f t="shared" si="3"/>
        <v>6</v>
      </c>
      <c r="AX25" s="150" t="str">
        <f t="shared" si="4"/>
        <v xml:space="preserve">Satuan Besaran, </v>
      </c>
      <c r="AY25" s="150">
        <f t="shared" si="5"/>
        <v>20</v>
      </c>
      <c r="AZ25" s="150" t="str">
        <f t="shared" si="6"/>
        <v xml:space="preserve">tiga, </v>
      </c>
      <c r="BA25" s="150">
        <f t="shared" si="7"/>
        <v>28</v>
      </c>
      <c r="BB25" s="150" t="str">
        <f t="shared" si="8"/>
        <v xml:space="preserve">empat, </v>
      </c>
      <c r="BC25" s="150">
        <f t="shared" si="9"/>
        <v>33</v>
      </c>
      <c r="BD25" s="150" t="str">
        <f t="shared" si="10"/>
        <v xml:space="preserve">lima, </v>
      </c>
      <c r="BE25" s="150" t="e">
        <f t="shared" si="11"/>
        <v>#VALUE!</v>
      </c>
      <c r="BF25" s="150" t="str">
        <f t="shared" si="12"/>
        <v/>
      </c>
      <c r="BG25" s="150" t="e">
        <f t="shared" si="13"/>
        <v>#VALUE!</v>
      </c>
      <c r="BH25" s="150" t="str">
        <f t="shared" si="14"/>
        <v/>
      </c>
      <c r="BI25" s="150" t="e">
        <f t="shared" si="15"/>
        <v>#VALUE!</v>
      </c>
      <c r="BJ25" s="150" t="str">
        <f t="shared" si="16"/>
        <v/>
      </c>
      <c r="BK25" s="150" t="e">
        <f t="shared" si="17"/>
        <v>#VALUE!</v>
      </c>
      <c r="BL25" s="150" t="str">
        <f t="shared" si="18"/>
        <v/>
      </c>
      <c r="BM25" s="150" t="e">
        <f t="shared" si="19"/>
        <v>#VALUE!</v>
      </c>
      <c r="BN25" s="150" t="str">
        <f t="shared" si="20"/>
        <v/>
      </c>
      <c r="BO25" s="26" t="str">
        <f t="shared" si="21"/>
        <v xml:space="preserve">Satuan Besaran, tiga, empat, lima, </v>
      </c>
      <c r="BP25" s="27" t="str">
        <f>IF(E25="X",'Isian Keg Perb &amp; Peng'!$CE$4,"")</f>
        <v>Mengerjakan soal</v>
      </c>
      <c r="BQ25" s="27" t="str">
        <f>IF(E25="X",'Isian Keg Perb &amp; Peng'!$CF$4,"")</f>
        <v>koreksi</v>
      </c>
    </row>
    <row r="26" spans="2:69" s="30" customFormat="1" ht="59.25" hidden="1" customHeight="1">
      <c r="B26" s="27">
        <f>'Analisis (p)'!A28</f>
        <v>15</v>
      </c>
      <c r="C26" s="25" t="str">
        <f>'Analisis (p)'!B28</f>
        <v>KAMIL HIDAYATULLOH</v>
      </c>
      <c r="D26" s="32"/>
      <c r="E26" s="27" t="str">
        <f>'Analisis (p)'!CJ28</f>
        <v>X</v>
      </c>
      <c r="F26" s="150" t="str">
        <f>IF('Koreksi (p)'!BC27='Isian Keg Perb &amp; Peng'!AP$4,'Isian Keg Perb &amp; Peng'!$A$4,IF('Koreksi (p)'!BC27='Isian Keg Perb &amp; Peng'!AP$5,'Isian Keg Perb &amp; Peng'!$A$5,IF('Koreksi (p)'!BC27='Isian Keg Perb &amp; Peng'!AP$6,'Isian Keg Perb &amp; Peng'!$A$6,IF('Koreksi (p)'!BC27='Isian Keg Perb &amp; Peng'!AP$7,'Isian Keg Perb &amp; Peng'!$A$7,IF('Koreksi (p)'!BC27='Isian Keg Perb &amp; Peng'!AP$8,'Isian Keg Perb &amp; Peng'!$A$8,IF('Koreksi (p)'!BC27='Isian Keg Perb &amp; Peng'!AP$9,'Isian Keg Perb &amp; Peng'!$A$9,IF('Koreksi (p)'!BC27='Isian Keg Perb &amp; Peng'!AP$10,'Isian Keg Perb &amp; Peng'!$A$10,IF('Koreksi (p)'!BC27='Isian Keg Perb &amp; Peng'!AP$11,'Isian Keg Perb &amp; Peng'!$A$11,IF('Koreksi (p)'!BC27='Isian Keg Perb &amp; Peng'!AP$12,'Isian Keg Perb &amp; Peng'!$A$12,IF('Koreksi (p)'!BC27='Isian Keg Perb &amp; Peng'!AP$13,'Isian Keg Perb &amp; Peng'!$A$13," "))))))))))</f>
        <v xml:space="preserve"> </v>
      </c>
      <c r="G26" s="150" t="str">
        <f>IF('Koreksi (p)'!BD27='Isian Keg Perb &amp; Peng'!AQ$4,'Isian Keg Perb &amp; Peng'!$A$4,IF('Koreksi (p)'!BD27='Isian Keg Perb &amp; Peng'!AQ$5,'Isian Keg Perb &amp; Peng'!$A$5,IF('Koreksi (p)'!BD27='Isian Keg Perb &amp; Peng'!AQ$6,'Isian Keg Perb &amp; Peng'!$A$6,IF('Koreksi (p)'!BD27='Isian Keg Perb &amp; Peng'!AQ$7,'Isian Keg Perb &amp; Peng'!$A$7,IF('Koreksi (p)'!BD27='Isian Keg Perb &amp; Peng'!AQ$8,'Isian Keg Perb &amp; Peng'!$A$8,IF('Koreksi (p)'!BD27='Isian Keg Perb &amp; Peng'!AQ$9,'Isian Keg Perb &amp; Peng'!$A$9,IF('Koreksi (p)'!BD27='Isian Keg Perb &amp; Peng'!AQ$10,'Isian Keg Perb &amp; Peng'!$A$10,IF('Koreksi (p)'!BD27='Isian Keg Perb &amp; Peng'!AQ$11,'Isian Keg Perb &amp; Peng'!$A$11,IF('Koreksi (p)'!BD27='Isian Keg Perb &amp; Peng'!AQ$12,'Isian Keg Perb &amp; Peng'!$A$12,IF('Koreksi (p)'!BD27='Isian Keg Perb &amp; Peng'!AQ$13,'Isian Keg Perb &amp; Peng'!$A$13," "))))))))))</f>
        <v>Besaran Pokok/Turunan</v>
      </c>
      <c r="H26" s="150" t="str">
        <f>IF('Koreksi (p)'!BE27='Isian Keg Perb &amp; Peng'!AR$4,'Isian Keg Perb &amp; Peng'!$A$4,IF('Koreksi (p)'!BE27='Isian Keg Perb &amp; Peng'!AR$5,'Isian Keg Perb &amp; Peng'!$A$5,IF('Koreksi (p)'!BE27='Isian Keg Perb &amp; Peng'!AR$6,'Isian Keg Perb &amp; Peng'!$A$6,IF('Koreksi (p)'!BE27='Isian Keg Perb &amp; Peng'!AR$7,'Isian Keg Perb &amp; Peng'!$A$7,IF('Koreksi (p)'!BE27='Isian Keg Perb &amp; Peng'!AR$8,'Isian Keg Perb &amp; Peng'!$A$8,IF('Koreksi (p)'!BE27='Isian Keg Perb &amp; Peng'!AR$9,'Isian Keg Perb &amp; Peng'!$A$9,IF('Koreksi (p)'!BE27='Isian Keg Perb &amp; Peng'!AR$10,'Isian Keg Perb &amp; Peng'!$A$10,IF('Koreksi (p)'!BE27='Isian Keg Perb &amp; Peng'!AR$11,'Isian Keg Perb &amp; Peng'!$A$11,IF('Koreksi (p)'!BE27='Isian Keg Perb &amp; Peng'!AR$12,'Isian Keg Perb &amp; Peng'!$A$12,IF('Koreksi (p)'!BE27='Isian Keg Perb &amp; Peng'!AR$13,'Isian Keg Perb &amp; Peng'!$A$13," "))))))))))</f>
        <v>Besaran Pokok/Turunan</v>
      </c>
      <c r="I26" s="150" t="str">
        <f>IF('Koreksi (p)'!BF27='Isian Keg Perb &amp; Peng'!AS$4,'Isian Keg Perb &amp; Peng'!$A$4,IF('Koreksi (p)'!BF27='Isian Keg Perb &amp; Peng'!AS$5,'Isian Keg Perb &amp; Peng'!$A$5,IF('Koreksi (p)'!BF27='Isian Keg Perb &amp; Peng'!AS$6,'Isian Keg Perb &amp; Peng'!$A$6,IF('Koreksi (p)'!BF27='Isian Keg Perb &amp; Peng'!AS$7,'Isian Keg Perb &amp; Peng'!$A$7,IF('Koreksi (p)'!BF27='Isian Keg Perb &amp; Peng'!AS$8,'Isian Keg Perb &amp; Peng'!$A$8,IF('Koreksi (p)'!BF27='Isian Keg Perb &amp; Peng'!AS$9,'Isian Keg Perb &amp; Peng'!$A$9,IF('Koreksi (p)'!BF27='Isian Keg Perb &amp; Peng'!AS$10,'Isian Keg Perb &amp; Peng'!$A$10,IF('Koreksi (p)'!BF27='Isian Keg Perb &amp; Peng'!AS$11,'Isian Keg Perb &amp; Peng'!$A$11,IF('Koreksi (p)'!BF27='Isian Keg Perb &amp; Peng'!AS$12,'Isian Keg Perb &amp; Peng'!$A$12,IF('Koreksi (p)'!BF27='Isian Keg Perb &amp; Peng'!AS$13,'Isian Keg Perb &amp; Peng'!$A$13," "))))))))))</f>
        <v>Satuan Besaran</v>
      </c>
      <c r="J26" s="150" t="str">
        <f>IF('Koreksi (p)'!BG27='Isian Keg Perb &amp; Peng'!AT$4,'Isian Keg Perb &amp; Peng'!$A$4,IF('Koreksi (p)'!BG27='Isian Keg Perb &amp; Peng'!AT$5,'Isian Keg Perb &amp; Peng'!$A$5,IF('Koreksi (p)'!BG27='Isian Keg Perb &amp; Peng'!AT$6,'Isian Keg Perb &amp; Peng'!$A$6,IF('Koreksi (p)'!BG27='Isian Keg Perb &amp; Peng'!AT$7,'Isian Keg Perb &amp; Peng'!$A$7,IF('Koreksi (p)'!BG27='Isian Keg Perb &amp; Peng'!AT$8,'Isian Keg Perb &amp; Peng'!$A$8,IF('Koreksi (p)'!BG27='Isian Keg Perb &amp; Peng'!AT$9,'Isian Keg Perb &amp; Peng'!$A$9,IF('Koreksi (p)'!BG27='Isian Keg Perb &amp; Peng'!AT$10,'Isian Keg Perb &amp; Peng'!$A$10,IF('Koreksi (p)'!BG27='Isian Keg Perb &amp; Peng'!AT$11,'Isian Keg Perb &amp; Peng'!$A$11,IF('Koreksi (p)'!BG27='Isian Keg Perb &amp; Peng'!AT$12,'Isian Keg Perb &amp; Peng'!$A$12,IF('Koreksi (p)'!BG27='Isian Keg Perb &amp; Peng'!AT$13,'Isian Keg Perb &amp; Peng'!$A$13," "))))))))))</f>
        <v>Satuan Besaran</v>
      </c>
      <c r="K26" s="150" t="str">
        <f>IF('Koreksi (p)'!BH27='Isian Keg Perb &amp; Peng'!AU$4,'Isian Keg Perb &amp; Peng'!$A$4,IF('Koreksi (p)'!BH27='Isian Keg Perb &amp; Peng'!AU$5,'Isian Keg Perb &amp; Peng'!$A$5,IF('Koreksi (p)'!BH27='Isian Keg Perb &amp; Peng'!AU$6,'Isian Keg Perb &amp; Peng'!$A$6,IF('Koreksi (p)'!BH27='Isian Keg Perb &amp; Peng'!AU$7,'Isian Keg Perb &amp; Peng'!$A$7,IF('Koreksi (p)'!BH27='Isian Keg Perb &amp; Peng'!AU$8,'Isian Keg Perb &amp; Peng'!$A$8,IF('Koreksi (p)'!BH27='Isian Keg Perb &amp; Peng'!AU$9,'Isian Keg Perb &amp; Peng'!$A$9,IF('Koreksi (p)'!BH27='Isian Keg Perb &amp; Peng'!AU$10,'Isian Keg Perb &amp; Peng'!$A$10,IF('Koreksi (p)'!BH27='Isian Keg Perb &amp; Peng'!AU$11,'Isian Keg Perb &amp; Peng'!$A$11,IF('Koreksi (p)'!BH27='Isian Keg Perb &amp; Peng'!AU$12,'Isian Keg Perb &amp; Peng'!$A$12,IF('Koreksi (p)'!BH27='Isian Keg Perb &amp; Peng'!AU$13,'Isian Keg Perb &amp; Peng'!$A$13," "))))))))))</f>
        <v xml:space="preserve"> </v>
      </c>
      <c r="L26" s="150" t="str">
        <f>IF('Koreksi (p)'!BI27='Isian Keg Perb &amp; Peng'!AV$4,'Isian Keg Perb &amp; Peng'!$A$4,IF('Koreksi (p)'!BI27='Isian Keg Perb &amp; Peng'!AV$5,'Isian Keg Perb &amp; Peng'!$A$5,IF('Koreksi (p)'!BI27='Isian Keg Perb &amp; Peng'!AV$6,'Isian Keg Perb &amp; Peng'!$A$6,IF('Koreksi (p)'!BI27='Isian Keg Perb &amp; Peng'!AV$7,'Isian Keg Perb &amp; Peng'!$A$7,IF('Koreksi (p)'!BI27='Isian Keg Perb &amp; Peng'!AV$8,'Isian Keg Perb &amp; Peng'!$A$8,IF('Koreksi (p)'!BI27='Isian Keg Perb &amp; Peng'!AV$9,'Isian Keg Perb &amp; Peng'!$A$9,IF('Koreksi (p)'!BI27='Isian Keg Perb &amp; Peng'!AV$10,'Isian Keg Perb &amp; Peng'!$A$10,IF('Koreksi (p)'!BI27='Isian Keg Perb &amp; Peng'!AV$11,'Isian Keg Perb &amp; Peng'!$A$11,IF('Koreksi (p)'!BI27='Isian Keg Perb &amp; Peng'!AV$12,'Isian Keg Perb &amp; Peng'!$A$12,IF('Koreksi (p)'!BI27='Isian Keg Perb &amp; Peng'!AV$13,'Isian Keg Perb &amp; Peng'!$A$13," "))))))))))</f>
        <v>tiga</v>
      </c>
      <c r="M26" s="150" t="str">
        <f>IF('Koreksi (p)'!BJ27='Isian Keg Perb &amp; Peng'!AW$4,'Isian Keg Perb &amp; Peng'!$A$4,IF('Koreksi (p)'!BJ27='Isian Keg Perb &amp; Peng'!AW$5,'Isian Keg Perb &amp; Peng'!$A$5,IF('Koreksi (p)'!BJ27='Isian Keg Perb &amp; Peng'!AW$6,'Isian Keg Perb &amp; Peng'!$A$6,IF('Koreksi (p)'!BJ27='Isian Keg Perb &amp; Peng'!AW$7,'Isian Keg Perb &amp; Peng'!$A$7,IF('Koreksi (p)'!BJ27='Isian Keg Perb &amp; Peng'!AW$8,'Isian Keg Perb &amp; Peng'!$A$8,IF('Koreksi (p)'!BJ27='Isian Keg Perb &amp; Peng'!AW$9,'Isian Keg Perb &amp; Peng'!$A$9,IF('Koreksi (p)'!BJ27='Isian Keg Perb &amp; Peng'!AW$10,'Isian Keg Perb &amp; Peng'!$A$10,IF('Koreksi (p)'!BJ27='Isian Keg Perb &amp; Peng'!AW$11,'Isian Keg Perb &amp; Peng'!$A$11,IF('Koreksi (p)'!BJ27='Isian Keg Perb &amp; Peng'!AW$12,'Isian Keg Perb &amp; Peng'!$A$12,IF('Koreksi (p)'!BJ27='Isian Keg Perb &amp; Peng'!AW$13,'Isian Keg Perb &amp; Peng'!$A$13," "))))))))))</f>
        <v>tiga</v>
      </c>
      <c r="N26" s="150" t="str">
        <f>IF('Koreksi (p)'!BK27='Isian Keg Perb &amp; Peng'!AX$4,'Isian Keg Perb &amp; Peng'!$A$4,IF('Koreksi (p)'!BK27='Isian Keg Perb &amp; Peng'!AX$5,'Isian Keg Perb &amp; Peng'!$A$5,IF('Koreksi (p)'!BK27='Isian Keg Perb &amp; Peng'!AX$6,'Isian Keg Perb &amp; Peng'!$A$6,IF('Koreksi (p)'!BK27='Isian Keg Perb &amp; Peng'!AX$7,'Isian Keg Perb &amp; Peng'!$A$7,IF('Koreksi (p)'!BK27='Isian Keg Perb &amp; Peng'!AX$8,'Isian Keg Perb &amp; Peng'!$A$8,IF('Koreksi (p)'!BK27='Isian Keg Perb &amp; Peng'!AX$9,'Isian Keg Perb &amp; Peng'!$A$9,IF('Koreksi (p)'!BK27='Isian Keg Perb &amp; Peng'!AX$10,'Isian Keg Perb &amp; Peng'!$A$10,IF('Koreksi (p)'!BK27='Isian Keg Perb &amp; Peng'!AX$11,'Isian Keg Perb &amp; Peng'!$A$11,IF('Koreksi (p)'!BK27='Isian Keg Perb &amp; Peng'!AX$12,'Isian Keg Perb &amp; Peng'!$A$12,IF('Koreksi (p)'!BK27='Isian Keg Perb &amp; Peng'!AX$13,'Isian Keg Perb &amp; Peng'!$A$13," "))))))))))</f>
        <v>empat</v>
      </c>
      <c r="O26" s="150" t="str">
        <f>IF('Koreksi (p)'!BL27='Isian Keg Perb &amp; Peng'!AY$4,'Isian Keg Perb &amp; Peng'!$A$4,IF('Koreksi (p)'!BL27='Isian Keg Perb &amp; Peng'!AY$5,'Isian Keg Perb &amp; Peng'!$A$5,IF('Koreksi (p)'!BL27='Isian Keg Perb &amp; Peng'!AY$6,'Isian Keg Perb &amp; Peng'!$A$6,IF('Koreksi (p)'!BL27='Isian Keg Perb &amp; Peng'!AY$7,'Isian Keg Perb &amp; Peng'!$A$7,IF('Koreksi (p)'!BL27='Isian Keg Perb &amp; Peng'!AY$8,'Isian Keg Perb &amp; Peng'!$A$8,IF('Koreksi (p)'!BL27='Isian Keg Perb &amp; Peng'!AY$9,'Isian Keg Perb &amp; Peng'!$A$9,IF('Koreksi (p)'!BL27='Isian Keg Perb &amp; Peng'!AY$10,'Isian Keg Perb &amp; Peng'!$A$10,IF('Koreksi (p)'!BL27='Isian Keg Perb &amp; Peng'!AY$11,'Isian Keg Perb &amp; Peng'!$A$11,IF('Koreksi (p)'!BL27='Isian Keg Perb &amp; Peng'!AY$12,'Isian Keg Perb &amp; Peng'!$A$12,IF('Koreksi (p)'!BL27='Isian Keg Perb &amp; Peng'!AY$13,'Isian Keg Perb &amp; Peng'!$A$13," "))))))))))</f>
        <v>lima</v>
      </c>
      <c r="P26" s="150" t="str">
        <f>IF('Koreksi (p)'!BM27='Isian Keg Perb &amp; Peng'!AZ$4,'Isian Keg Perb &amp; Peng'!$A$4,IF('Koreksi (p)'!BM27='Isian Keg Perb &amp; Peng'!AZ$5,'Isian Keg Perb &amp; Peng'!$A$5,IF('Koreksi (p)'!BM27='Isian Keg Perb &amp; Peng'!AZ$6,'Isian Keg Perb &amp; Peng'!$A$6,IF('Koreksi (p)'!BM27='Isian Keg Perb &amp; Peng'!AZ$7,'Isian Keg Perb &amp; Peng'!$A$7,IF('Koreksi (p)'!BM27='Isian Keg Perb &amp; Peng'!AZ$8,'Isian Keg Perb &amp; Peng'!$A$8,IF('Koreksi (p)'!BM27='Isian Keg Perb &amp; Peng'!AZ$9,'Isian Keg Perb &amp; Peng'!$A$9,IF('Koreksi (p)'!BM27='Isian Keg Perb &amp; Peng'!AZ$10,'Isian Keg Perb &amp; Peng'!$A$10,IF('Koreksi (p)'!BM27='Isian Keg Perb &amp; Peng'!AZ$11,'Isian Keg Perb &amp; Peng'!$A$11,IF('Koreksi (p)'!BM27='Isian Keg Perb &amp; Peng'!AZ$12,'Isian Keg Perb &amp; Peng'!$A$12,IF('Koreksi (p)'!BM27='Isian Keg Perb &amp; Peng'!AZ$13,'Isian Keg Perb &amp; Peng'!$A$13," "))))))))))</f>
        <v xml:space="preserve"> </v>
      </c>
      <c r="Q26" s="150" t="str">
        <f>IF('Koreksi (p)'!BN27='Isian Keg Perb &amp; Peng'!BA$4,'Isian Keg Perb &amp; Peng'!$A$4,IF('Koreksi (p)'!BN27='Isian Keg Perb &amp; Peng'!BA$5,'Isian Keg Perb &amp; Peng'!$A$5,IF('Koreksi (p)'!BN27='Isian Keg Perb &amp; Peng'!BA$6,'Isian Keg Perb &amp; Peng'!$A$6,IF('Koreksi (p)'!BN27='Isian Keg Perb &amp; Peng'!BA$7,'Isian Keg Perb &amp; Peng'!$A$7,IF('Koreksi (p)'!BN27='Isian Keg Perb &amp; Peng'!BA$8,'Isian Keg Perb &amp; Peng'!$A$8,IF('Koreksi (p)'!BN27='Isian Keg Perb &amp; Peng'!BA$9,'Isian Keg Perb &amp; Peng'!$A$9,IF('Koreksi (p)'!BN27='Isian Keg Perb &amp; Peng'!BA$10,'Isian Keg Perb &amp; Peng'!$A$10,IF('Koreksi (p)'!BN27='Isian Keg Perb &amp; Peng'!BA$11,'Isian Keg Perb &amp; Peng'!$A$11,IF('Koreksi (p)'!BN27='Isian Keg Perb &amp; Peng'!BA$12,'Isian Keg Perb &amp; Peng'!$A$12,IF('Koreksi (p)'!BN27='Isian Keg Perb &amp; Peng'!BA$13,'Isian Keg Perb &amp; Peng'!$A$13," "))))))))))</f>
        <v xml:space="preserve"> </v>
      </c>
      <c r="R26" s="150" t="str">
        <f>IF('Koreksi (p)'!BO27='Isian Keg Perb &amp; Peng'!BB$4,'Isian Keg Perb &amp; Peng'!$A$4,IF('Koreksi (p)'!BO27='Isian Keg Perb &amp; Peng'!BB$5,'Isian Keg Perb &amp; Peng'!$A$5,IF('Koreksi (p)'!BO27='Isian Keg Perb &amp; Peng'!BB$6,'Isian Keg Perb &amp; Peng'!$A$6,IF('Koreksi (p)'!BO27='Isian Keg Perb &amp; Peng'!BB$7,'Isian Keg Perb &amp; Peng'!$A$7,IF('Koreksi (p)'!BO27='Isian Keg Perb &amp; Peng'!BB$8,'Isian Keg Perb &amp; Peng'!$A$8,IF('Koreksi (p)'!BO27='Isian Keg Perb &amp; Peng'!BB$9,'Isian Keg Perb &amp; Peng'!$A$9,IF('Koreksi (p)'!BO27='Isian Keg Perb &amp; Peng'!BB$10,'Isian Keg Perb &amp; Peng'!$A$10,IF('Koreksi (p)'!BO27='Isian Keg Perb &amp; Peng'!BB$11,'Isian Keg Perb &amp; Peng'!$A$11,IF('Koreksi (p)'!BO27='Isian Keg Perb &amp; Peng'!BB$12,'Isian Keg Perb &amp; Peng'!$A$12,IF('Koreksi (p)'!BO27='Isian Keg Perb &amp; Peng'!BB$13,'Isian Keg Perb &amp; Peng'!$A$13," "))))))))))</f>
        <v xml:space="preserve"> </v>
      </c>
      <c r="S26" s="150" t="str">
        <f>IF('Koreksi (p)'!BP27='Isian Keg Perb &amp; Peng'!BC$4,'Isian Keg Perb &amp; Peng'!$A$4,IF('Koreksi (p)'!BP27='Isian Keg Perb &amp; Peng'!BC$5,'Isian Keg Perb &amp; Peng'!$A$5,IF('Koreksi (p)'!BP27='Isian Keg Perb &amp; Peng'!BC$6,'Isian Keg Perb &amp; Peng'!$A$6,IF('Koreksi (p)'!BP27='Isian Keg Perb &amp; Peng'!BC$7,'Isian Keg Perb &amp; Peng'!$A$7,IF('Koreksi (p)'!BP27='Isian Keg Perb &amp; Peng'!BC$8,'Isian Keg Perb &amp; Peng'!$A$8,IF('Koreksi (p)'!BP27='Isian Keg Perb &amp; Peng'!BC$9,'Isian Keg Perb &amp; Peng'!$A$9,IF('Koreksi (p)'!BP27='Isian Keg Perb &amp; Peng'!BC$10,'Isian Keg Perb &amp; Peng'!$A$10,IF('Koreksi (p)'!BP27='Isian Keg Perb &amp; Peng'!BC$11,'Isian Keg Perb &amp; Peng'!$A$11,IF('Koreksi (p)'!BP27='Isian Keg Perb &amp; Peng'!BC$12,'Isian Keg Perb &amp; Peng'!$A$12,IF('Koreksi (p)'!BP27='Isian Keg Perb &amp; Peng'!BC$13,'Isian Keg Perb &amp; Peng'!$A$13," "))))))))))</f>
        <v xml:space="preserve"> </v>
      </c>
      <c r="T26" s="150" t="str">
        <f>IF('Koreksi (p)'!BQ27='Isian Keg Perb &amp; Peng'!BD$4,'Isian Keg Perb &amp; Peng'!$A$4,IF('Koreksi (p)'!BQ27='Isian Keg Perb &amp; Peng'!BD$5,'Isian Keg Perb &amp; Peng'!$A$5,IF('Koreksi (p)'!BQ27='Isian Keg Perb &amp; Peng'!BD$6,'Isian Keg Perb &amp; Peng'!$A$6,IF('Koreksi (p)'!BQ27='Isian Keg Perb &amp; Peng'!BD$7,'Isian Keg Perb &amp; Peng'!$A$7,IF('Koreksi (p)'!BQ27='Isian Keg Perb &amp; Peng'!BD$8,'Isian Keg Perb &amp; Peng'!$A$8,IF('Koreksi (p)'!BQ27='Isian Keg Perb &amp; Peng'!BD$9,'Isian Keg Perb &amp; Peng'!$A$9,IF('Koreksi (p)'!BQ27='Isian Keg Perb &amp; Peng'!BD$10,'Isian Keg Perb &amp; Peng'!$A$10,IF('Koreksi (p)'!BQ27='Isian Keg Perb &amp; Peng'!BD$11,'Isian Keg Perb &amp; Peng'!$A$11,IF('Koreksi (p)'!BQ27='Isian Keg Perb &amp; Peng'!BD$12,'Isian Keg Perb &amp; Peng'!$A$12,IF('Koreksi (p)'!BQ27='Isian Keg Perb &amp; Peng'!BD$13,'Isian Keg Perb &amp; Peng'!$A$13," "))))))))))</f>
        <v xml:space="preserve"> </v>
      </c>
      <c r="U26" s="150" t="str">
        <f>IF('Koreksi (p)'!BR27='Isian Keg Perb &amp; Peng'!BE$4,'Isian Keg Perb &amp; Peng'!$A$4,IF('Koreksi (p)'!BR27='Isian Keg Perb &amp; Peng'!BE$5,'Isian Keg Perb &amp; Peng'!$A$5,IF('Koreksi (p)'!BR27='Isian Keg Perb &amp; Peng'!BE$6,'Isian Keg Perb &amp; Peng'!$A$6,IF('Koreksi (p)'!BR27='Isian Keg Perb &amp; Peng'!BE$7,'Isian Keg Perb &amp; Peng'!$A$7,IF('Koreksi (p)'!BR27='Isian Keg Perb &amp; Peng'!BE$8,'Isian Keg Perb &amp; Peng'!$A$8,IF('Koreksi (p)'!BR27='Isian Keg Perb &amp; Peng'!BE$9,'Isian Keg Perb &amp; Peng'!$A$9,IF('Koreksi (p)'!BR27='Isian Keg Perb &amp; Peng'!BE$10,'Isian Keg Perb &amp; Peng'!$A$10,IF('Koreksi (p)'!BR27='Isian Keg Perb &amp; Peng'!BE$11,'Isian Keg Perb &amp; Peng'!$A$11,IF('Koreksi (p)'!BR27='Isian Keg Perb &amp; Peng'!BE$12,'Isian Keg Perb &amp; Peng'!$A$12,IF('Koreksi (p)'!BR27='Isian Keg Perb &amp; Peng'!BE$13,'Isian Keg Perb &amp; Peng'!$A$13," "))))))))))</f>
        <v xml:space="preserve"> </v>
      </c>
      <c r="V26" s="150" t="str">
        <f>IF('Koreksi (p)'!BS27='Isian Keg Perb &amp; Peng'!BF$4,'Isian Keg Perb &amp; Peng'!$A$4,IF('Koreksi (p)'!BS27='Isian Keg Perb &amp; Peng'!BF$5,'Isian Keg Perb &amp; Peng'!$A$5,IF('Koreksi (p)'!BS27='Isian Keg Perb &amp; Peng'!BF$6,'Isian Keg Perb &amp; Peng'!$A$6,IF('Koreksi (p)'!BS27='Isian Keg Perb &amp; Peng'!BF$7,'Isian Keg Perb &amp; Peng'!$A$7,IF('Koreksi (p)'!BS27='Isian Keg Perb &amp; Peng'!BF$8,'Isian Keg Perb &amp; Peng'!$A$8,IF('Koreksi (p)'!BS27='Isian Keg Perb &amp; Peng'!BF$9,'Isian Keg Perb &amp; Peng'!$A$9,IF('Koreksi (p)'!BS27='Isian Keg Perb &amp; Peng'!BF$10,'Isian Keg Perb &amp; Peng'!$A$10,IF('Koreksi (p)'!BS27='Isian Keg Perb &amp; Peng'!BF$11,'Isian Keg Perb &amp; Peng'!$A$11,IF('Koreksi (p)'!BS27='Isian Keg Perb &amp; Peng'!BF$12,'Isian Keg Perb &amp; Peng'!$A$12,IF('Koreksi (p)'!BS27='Isian Keg Perb &amp; Peng'!BF$13,'Isian Keg Perb &amp; Peng'!$A$13," "))))))))))</f>
        <v xml:space="preserve"> </v>
      </c>
      <c r="W26" s="150" t="str">
        <f>IF('Koreksi (p)'!BT27='Isian Keg Perb &amp; Peng'!BG$4,'Isian Keg Perb &amp; Peng'!$A$4,IF('Koreksi (p)'!BT27='Isian Keg Perb &amp; Peng'!BG$5,'Isian Keg Perb &amp; Peng'!$A$5,IF('Koreksi (p)'!BT27='Isian Keg Perb &amp; Peng'!BG$6,'Isian Keg Perb &amp; Peng'!$A$6,IF('Koreksi (p)'!BT27='Isian Keg Perb &amp; Peng'!BG$7,'Isian Keg Perb &amp; Peng'!$A$7,IF('Koreksi (p)'!BT27='Isian Keg Perb &amp; Peng'!BG$8,'Isian Keg Perb &amp; Peng'!$A$8,IF('Koreksi (p)'!BT27='Isian Keg Perb &amp; Peng'!BG$9,'Isian Keg Perb &amp; Peng'!$A$9,IF('Koreksi (p)'!BT27='Isian Keg Perb &amp; Peng'!BG$10,'Isian Keg Perb &amp; Peng'!$A$10,IF('Koreksi (p)'!BT27='Isian Keg Perb &amp; Peng'!BG$11,'Isian Keg Perb &amp; Peng'!$A$11,IF('Koreksi (p)'!BT27='Isian Keg Perb &amp; Peng'!BG$12,'Isian Keg Perb &amp; Peng'!$A$12,IF('Koreksi (p)'!BT27='Isian Keg Perb &amp; Peng'!BG$13,'Isian Keg Perb &amp; Peng'!$A$13," "))))))))))</f>
        <v xml:space="preserve"> </v>
      </c>
      <c r="X26" s="150" t="str">
        <f>IF('Koreksi (p)'!BU27='Isian Keg Perb &amp; Peng'!BH$4,'Isian Keg Perb &amp; Peng'!$A$4,IF('Koreksi (p)'!BU27='Isian Keg Perb &amp; Peng'!BH$5,'Isian Keg Perb &amp; Peng'!$A$5,IF('Koreksi (p)'!BU27='Isian Keg Perb &amp; Peng'!BH$6,'Isian Keg Perb &amp; Peng'!$A$6,IF('Koreksi (p)'!BU27='Isian Keg Perb &amp; Peng'!BH$7,'Isian Keg Perb &amp; Peng'!$A$7,IF('Koreksi (p)'!BU27='Isian Keg Perb &amp; Peng'!BH$8,'Isian Keg Perb &amp; Peng'!$A$8,IF('Koreksi (p)'!BU27='Isian Keg Perb &amp; Peng'!BH$9,'Isian Keg Perb &amp; Peng'!$A$9,IF('Koreksi (p)'!BU27='Isian Keg Perb &amp; Peng'!BH$10,'Isian Keg Perb &amp; Peng'!$A$10,IF('Koreksi (p)'!BU27='Isian Keg Perb &amp; Peng'!BH$11,'Isian Keg Perb &amp; Peng'!$A$11,IF('Koreksi (p)'!BU27='Isian Keg Perb &amp; Peng'!BH$12,'Isian Keg Perb &amp; Peng'!$A$12,IF('Koreksi (p)'!BU27='Isian Keg Perb &amp; Peng'!BH$13,'Isian Keg Perb &amp; Peng'!$A$13," "))))))))))</f>
        <v xml:space="preserve"> </v>
      </c>
      <c r="Y26" s="150" t="str">
        <f>IF('Koreksi (p)'!BV27='Isian Keg Perb &amp; Peng'!BI$4,'Isian Keg Perb &amp; Peng'!$A$4,IF('Koreksi (p)'!BV27='Isian Keg Perb &amp; Peng'!BI$5,'Isian Keg Perb &amp; Peng'!$A$5,IF('Koreksi (p)'!BV27='Isian Keg Perb &amp; Peng'!BI$6,'Isian Keg Perb &amp; Peng'!$A$6,IF('Koreksi (p)'!BV27='Isian Keg Perb &amp; Peng'!BI$7,'Isian Keg Perb &amp; Peng'!$A$7,IF('Koreksi (p)'!BV27='Isian Keg Perb &amp; Peng'!BI$8,'Isian Keg Perb &amp; Peng'!$A$8,IF('Koreksi (p)'!BV27='Isian Keg Perb &amp; Peng'!BI$9,'Isian Keg Perb &amp; Peng'!$A$9,IF('Koreksi (p)'!BV27='Isian Keg Perb &amp; Peng'!BI$10,'Isian Keg Perb &amp; Peng'!$A$10,IF('Koreksi (p)'!BV27='Isian Keg Perb &amp; Peng'!BI$11,'Isian Keg Perb &amp; Peng'!$A$11,IF('Koreksi (p)'!BV27='Isian Keg Perb &amp; Peng'!BI$12,'Isian Keg Perb &amp; Peng'!$A$12,IF('Koreksi (p)'!BV27='Isian Keg Perb &amp; Peng'!BI$13,'Isian Keg Perb &amp; Peng'!$A$13," "))))))))))</f>
        <v xml:space="preserve"> </v>
      </c>
      <c r="Z26" s="150" t="str">
        <f>IF('Koreksi (p)'!BW27='Isian Keg Perb &amp; Peng'!BJ$4,'Isian Keg Perb &amp; Peng'!$A$4,IF('Koreksi (p)'!BW27='Isian Keg Perb &amp; Peng'!BJ$5,'Isian Keg Perb &amp; Peng'!$A$5,IF('Koreksi (p)'!BW27='Isian Keg Perb &amp; Peng'!BJ$6,'Isian Keg Perb &amp; Peng'!$A$6,IF('Koreksi (p)'!BW27='Isian Keg Perb &amp; Peng'!BJ$7,'Isian Keg Perb &amp; Peng'!$A$7,IF('Koreksi (p)'!BW27='Isian Keg Perb &amp; Peng'!BJ$8,'Isian Keg Perb &amp; Peng'!$A$8,IF('Koreksi (p)'!BW27='Isian Keg Perb &amp; Peng'!BJ$9,'Isian Keg Perb &amp; Peng'!$A$9,IF('Koreksi (p)'!BW27='Isian Keg Perb &amp; Peng'!BJ$10,'Isian Keg Perb &amp; Peng'!$A$10,IF('Koreksi (p)'!BW27='Isian Keg Perb &amp; Peng'!BJ$11,'Isian Keg Perb &amp; Peng'!$A$11,IF('Koreksi (p)'!BW27='Isian Keg Perb &amp; Peng'!BJ$12,'Isian Keg Perb &amp; Peng'!$A$12,IF('Koreksi (p)'!BW27='Isian Keg Perb &amp; Peng'!BJ$13,'Isian Keg Perb &amp; Peng'!$A$13," "))))))))))</f>
        <v xml:space="preserve"> </v>
      </c>
      <c r="AA26" s="150" t="str">
        <f>IF('Koreksi (p)'!BX27='Isian Keg Perb &amp; Peng'!BK$4,'Isian Keg Perb &amp; Peng'!$A$4,IF('Koreksi (p)'!BX27='Isian Keg Perb &amp; Peng'!BK$5,'Isian Keg Perb &amp; Peng'!$A$5,IF('Koreksi (p)'!BX27='Isian Keg Perb &amp; Peng'!BK$6,'Isian Keg Perb &amp; Peng'!$A$6,IF('Koreksi (p)'!BX27='Isian Keg Perb &amp; Peng'!BK$7,'Isian Keg Perb &amp; Peng'!$A$7,IF('Koreksi (p)'!BX27='Isian Keg Perb &amp; Peng'!BK$8,'Isian Keg Perb &amp; Peng'!$A$8,IF('Koreksi (p)'!BX27='Isian Keg Perb &amp; Peng'!BK$9,'Isian Keg Perb &amp; Peng'!$A$9,IF('Koreksi (p)'!BX27='Isian Keg Perb &amp; Peng'!BK$10,'Isian Keg Perb &amp; Peng'!$A$10,IF('Koreksi (p)'!BX27='Isian Keg Perb &amp; Peng'!BK$11,'Isian Keg Perb &amp; Peng'!$A$11,IF('Koreksi (p)'!BX27='Isian Keg Perb &amp; Peng'!BK$12,'Isian Keg Perb &amp; Peng'!$A$12,IF('Koreksi (p)'!BX27='Isian Keg Perb &amp; Peng'!BK$13,'Isian Keg Perb &amp; Peng'!$A$13," "))))))))))</f>
        <v xml:space="preserve"> </v>
      </c>
      <c r="AB26" s="150" t="str">
        <f>IF('Koreksi (p)'!BY27='Isian Keg Perb &amp; Peng'!BL$4,'Isian Keg Perb &amp; Peng'!$A$4,IF('Koreksi (p)'!BY27='Isian Keg Perb &amp; Peng'!BL$5,'Isian Keg Perb &amp; Peng'!$A$5,IF('Koreksi (p)'!BY27='Isian Keg Perb &amp; Peng'!BL$6,'Isian Keg Perb &amp; Peng'!$A$6,IF('Koreksi (p)'!BY27='Isian Keg Perb &amp; Peng'!BL$7,'Isian Keg Perb &amp; Peng'!$A$7,IF('Koreksi (p)'!BY27='Isian Keg Perb &amp; Peng'!BL$8,'Isian Keg Perb &amp; Peng'!$A$8,IF('Koreksi (p)'!BY27='Isian Keg Perb &amp; Peng'!BL$9,'Isian Keg Perb &amp; Peng'!$A$9,IF('Koreksi (p)'!BY27='Isian Keg Perb &amp; Peng'!BL$10,'Isian Keg Perb &amp; Peng'!$A$10,IF('Koreksi (p)'!BY27='Isian Keg Perb &amp; Peng'!BL$11,'Isian Keg Perb &amp; Peng'!$A$11,IF('Koreksi (p)'!BY27='Isian Keg Perb &amp; Peng'!BL$12,'Isian Keg Perb &amp; Peng'!$A$12,IF('Koreksi (p)'!BY27='Isian Keg Perb &amp; Peng'!BL$13,'Isian Keg Perb &amp; Peng'!$A$13," "))))))))))</f>
        <v xml:space="preserve"> </v>
      </c>
      <c r="AC26" s="150" t="str">
        <f>IF('Koreksi (p)'!BZ27='Isian Keg Perb &amp; Peng'!BM$4,'Isian Keg Perb &amp; Peng'!$A$4,IF('Koreksi (p)'!BZ27='Isian Keg Perb &amp; Peng'!BM$5,'Isian Keg Perb &amp; Peng'!$A$5,IF('Koreksi (p)'!BZ27='Isian Keg Perb &amp; Peng'!BM$6,'Isian Keg Perb &amp; Peng'!$A$6,IF('Koreksi (p)'!BZ27='Isian Keg Perb &amp; Peng'!BM$7,'Isian Keg Perb &amp; Peng'!$A$7,IF('Koreksi (p)'!BZ27='Isian Keg Perb &amp; Peng'!BM$8,'Isian Keg Perb &amp; Peng'!$A$8,IF('Koreksi (p)'!BZ27='Isian Keg Perb &amp; Peng'!BM$9,'Isian Keg Perb &amp; Peng'!$A$9,IF('Koreksi (p)'!BZ27='Isian Keg Perb &amp; Peng'!BM$10,'Isian Keg Perb &amp; Peng'!$A$10,IF('Koreksi (p)'!BZ27='Isian Keg Perb &amp; Peng'!BM$11,'Isian Keg Perb &amp; Peng'!$A$11,IF('Koreksi (p)'!BZ27='Isian Keg Perb &amp; Peng'!BM$12,'Isian Keg Perb &amp; Peng'!$A$12,IF('Koreksi (p)'!BZ27='Isian Keg Perb &amp; Peng'!BM$13,'Isian Keg Perb &amp; Peng'!$A$13," "))))))))))</f>
        <v xml:space="preserve"> </v>
      </c>
      <c r="AD26" s="150" t="str">
        <f>IF('Koreksi (p)'!CA27='Isian Keg Perb &amp; Peng'!BN$4,'Isian Keg Perb &amp; Peng'!$A$4,IF('Koreksi (p)'!CA27='Isian Keg Perb &amp; Peng'!BN$5,'Isian Keg Perb &amp; Peng'!$A$5,IF('Koreksi (p)'!CA27='Isian Keg Perb &amp; Peng'!BN$6,'Isian Keg Perb &amp; Peng'!$A$6,IF('Koreksi (p)'!CA27='Isian Keg Perb &amp; Peng'!BN$7,'Isian Keg Perb &amp; Peng'!$A$7,IF('Koreksi (p)'!CA27='Isian Keg Perb &amp; Peng'!BN$8,'Isian Keg Perb &amp; Peng'!$A$8,IF('Koreksi (p)'!CA27='Isian Keg Perb &amp; Peng'!BN$9,'Isian Keg Perb &amp; Peng'!$A$9,IF('Koreksi (p)'!CA27='Isian Keg Perb &amp; Peng'!BN$10,'Isian Keg Perb &amp; Peng'!$A$10,IF('Koreksi (p)'!CA27='Isian Keg Perb &amp; Peng'!BN$11,'Isian Keg Perb &amp; Peng'!$A$11,IF('Koreksi (p)'!CA27='Isian Keg Perb &amp; Peng'!BN$12,'Isian Keg Perb &amp; Peng'!$A$12,IF('Koreksi (p)'!CA27='Isian Keg Perb &amp; Peng'!BN$13,'Isian Keg Perb &amp; Peng'!$A$13," "))))))))))</f>
        <v xml:space="preserve"> </v>
      </c>
      <c r="AE26" s="150" t="str">
        <f>IF('Koreksi (p)'!CB27='Isian Keg Perb &amp; Peng'!BO$4,'Isian Keg Perb &amp; Peng'!$A$4,IF('Koreksi (p)'!CB27='Isian Keg Perb &amp; Peng'!BO$5,'Isian Keg Perb &amp; Peng'!$A$5,IF('Koreksi (p)'!CB27='Isian Keg Perb &amp; Peng'!BO$6,'Isian Keg Perb &amp; Peng'!$A$6,IF('Koreksi (p)'!CB27='Isian Keg Perb &amp; Peng'!BO$7,'Isian Keg Perb &amp; Peng'!$A$7,IF('Koreksi (p)'!CB27='Isian Keg Perb &amp; Peng'!BO$8,'Isian Keg Perb &amp; Peng'!$A$8,IF('Koreksi (p)'!CB27='Isian Keg Perb &amp; Peng'!BO$9,'Isian Keg Perb &amp; Peng'!$A$9,IF('Koreksi (p)'!CB27='Isian Keg Perb &amp; Peng'!BO$10,'Isian Keg Perb &amp; Peng'!$A$10,IF('Koreksi (p)'!CB27='Isian Keg Perb &amp; Peng'!BO$11,'Isian Keg Perb &amp; Peng'!$A$11,IF('Koreksi (p)'!CB27='Isian Keg Perb &amp; Peng'!BO$12,'Isian Keg Perb &amp; Peng'!$A$12,IF('Koreksi (p)'!CB27='Isian Keg Perb &amp; Peng'!BO$13,'Isian Keg Perb &amp; Peng'!$A$13," "))))))))))</f>
        <v xml:space="preserve"> </v>
      </c>
      <c r="AF26" s="150" t="str">
        <f>IF('Koreksi (p)'!CC27='Isian Keg Perb &amp; Peng'!BP$4,'Isian Keg Perb &amp; Peng'!$A$4,IF('Koreksi (p)'!CC27='Isian Keg Perb &amp; Peng'!BP$5,'Isian Keg Perb &amp; Peng'!$A$5,IF('Koreksi (p)'!CC27='Isian Keg Perb &amp; Peng'!BP$6,'Isian Keg Perb &amp; Peng'!$A$6,IF('Koreksi (p)'!CC27='Isian Keg Perb &amp; Peng'!BP$7,'Isian Keg Perb &amp; Peng'!$A$7,IF('Koreksi (p)'!CC27='Isian Keg Perb &amp; Peng'!BP$8,'Isian Keg Perb &amp; Peng'!$A$8,IF('Koreksi (p)'!CC27='Isian Keg Perb &amp; Peng'!BP$9,'Isian Keg Perb &amp; Peng'!$A$9,IF('Koreksi (p)'!CC27='Isian Keg Perb &amp; Peng'!BP$10,'Isian Keg Perb &amp; Peng'!$A$10,IF('Koreksi (p)'!CC27='Isian Keg Perb &amp; Peng'!BP$11,'Isian Keg Perb &amp; Peng'!$A$11,IF('Koreksi (p)'!CC27='Isian Keg Perb &amp; Peng'!BP$12,'Isian Keg Perb &amp; Peng'!$A$12,IF('Koreksi (p)'!CC27='Isian Keg Perb &amp; Peng'!BP$13,'Isian Keg Perb &amp; Peng'!$A$13," "))))))))))</f>
        <v xml:space="preserve"> </v>
      </c>
      <c r="AG26" s="150" t="str">
        <f>IF('Koreksi (p)'!CD27='Isian Keg Perb &amp; Peng'!BQ$4,'Isian Keg Perb &amp; Peng'!$A$4,IF('Koreksi (p)'!CD27='Isian Keg Perb &amp; Peng'!BQ$5,'Isian Keg Perb &amp; Peng'!$A$5,IF('Koreksi (p)'!CD27='Isian Keg Perb &amp; Peng'!BQ$6,'Isian Keg Perb &amp; Peng'!$A$6,IF('Koreksi (p)'!CD27='Isian Keg Perb &amp; Peng'!BQ$7,'Isian Keg Perb &amp; Peng'!$A$7,IF('Koreksi (p)'!CD27='Isian Keg Perb &amp; Peng'!BQ$8,'Isian Keg Perb &amp; Peng'!$A$8,IF('Koreksi (p)'!CD27='Isian Keg Perb &amp; Peng'!BQ$9,'Isian Keg Perb &amp; Peng'!$A$9,IF('Koreksi (p)'!CD27='Isian Keg Perb &amp; Peng'!BQ$10,'Isian Keg Perb &amp; Peng'!$A$10,IF('Koreksi (p)'!CD27='Isian Keg Perb &amp; Peng'!BQ$11,'Isian Keg Perb &amp; Peng'!$A$11,IF('Koreksi (p)'!CD27='Isian Keg Perb &amp; Peng'!BQ$12,'Isian Keg Perb &amp; Peng'!$A$12,IF('Koreksi (p)'!CD27='Isian Keg Perb &amp; Peng'!BQ$13,'Isian Keg Perb &amp; Peng'!$A$13," "))))))))))</f>
        <v xml:space="preserve"> </v>
      </c>
      <c r="AH26" s="150" t="str">
        <f>IF('Koreksi (p)'!CE27='Isian Keg Perb &amp; Peng'!BR$4,'Isian Keg Perb &amp; Peng'!$A$4,IF('Koreksi (p)'!CE27='Isian Keg Perb &amp; Peng'!BR$5,'Isian Keg Perb &amp; Peng'!$A$5,IF('Koreksi (p)'!CE27='Isian Keg Perb &amp; Peng'!BR$6,'Isian Keg Perb &amp; Peng'!$A$6,IF('Koreksi (p)'!CE27='Isian Keg Perb &amp; Peng'!BR$7,'Isian Keg Perb &amp; Peng'!$A$7,IF('Koreksi (p)'!CE27='Isian Keg Perb &amp; Peng'!BR$8,'Isian Keg Perb &amp; Peng'!$A$8,IF('Koreksi (p)'!CE27='Isian Keg Perb &amp; Peng'!BR$9,'Isian Keg Perb &amp; Peng'!$A$9,IF('Koreksi (p)'!CE27='Isian Keg Perb &amp; Peng'!BR$10,'Isian Keg Perb &amp; Peng'!$A$10,IF('Koreksi (p)'!CE27='Isian Keg Perb &amp; Peng'!BR$11,'Isian Keg Perb &amp; Peng'!$A$11,IF('Koreksi (p)'!CE27='Isian Keg Perb &amp; Peng'!BR$12,'Isian Keg Perb &amp; Peng'!$A$12,IF('Koreksi (p)'!CE27='Isian Keg Perb &amp; Peng'!BR$13,'Isian Keg Perb &amp; Peng'!$A$13," "))))))))))</f>
        <v xml:space="preserve"> </v>
      </c>
      <c r="AI26" s="150" t="str">
        <f>IF('Koreksi (p)'!CF27='Isian Keg Perb &amp; Peng'!BS$4,'Isian Keg Perb &amp; Peng'!$A$4,IF('Koreksi (p)'!CF27='Isian Keg Perb &amp; Peng'!BS$5,'Isian Keg Perb &amp; Peng'!$A$5,IF('Koreksi (p)'!CF27='Isian Keg Perb &amp; Peng'!BS$6,'Isian Keg Perb &amp; Peng'!$A$6,IF('Koreksi (p)'!CF27='Isian Keg Perb &amp; Peng'!BS$7,'Isian Keg Perb &amp; Peng'!$A$7,IF('Koreksi (p)'!CF27='Isian Keg Perb &amp; Peng'!BS$8,'Isian Keg Perb &amp; Peng'!$A$8,IF('Koreksi (p)'!CF27='Isian Keg Perb &amp; Peng'!BS$9,'Isian Keg Perb &amp; Peng'!$A$9,IF('Koreksi (p)'!CF27='Isian Keg Perb &amp; Peng'!BS$10,'Isian Keg Perb &amp; Peng'!$A$10,IF('Koreksi (p)'!CF27='Isian Keg Perb &amp; Peng'!BS$11,'Isian Keg Perb &amp; Peng'!$A$11,IF('Koreksi (p)'!CF27='Isian Keg Perb &amp; Peng'!BS$12,'Isian Keg Perb &amp; Peng'!$A$12,IF('Koreksi (p)'!CF27='Isian Keg Perb &amp; Peng'!BS$13,'Isian Keg Perb &amp; Peng'!$A$13," "))))))))))</f>
        <v xml:space="preserve"> </v>
      </c>
      <c r="AJ26" s="150" t="str">
        <f>IF('Koreksi (p)'!CG27='Isian Keg Perb &amp; Peng'!BT$4,'Isian Keg Perb &amp; Peng'!$A$4,IF('Koreksi (p)'!CG27='Isian Keg Perb &amp; Peng'!BT$5,'Isian Keg Perb &amp; Peng'!$A$5,IF('Koreksi (p)'!CG27='Isian Keg Perb &amp; Peng'!BT$6,'Isian Keg Perb &amp; Peng'!$A$6,IF('Koreksi (p)'!CG27='Isian Keg Perb &amp; Peng'!BT$7,'Isian Keg Perb &amp; Peng'!$A$7,IF('Koreksi (p)'!CG27='Isian Keg Perb &amp; Peng'!BT$8,'Isian Keg Perb &amp; Peng'!$A$8,IF('Koreksi (p)'!CG27='Isian Keg Perb &amp; Peng'!BT$9,'Isian Keg Perb &amp; Peng'!$A$9,IF('Koreksi (p)'!CG27='Isian Keg Perb &amp; Peng'!BT$10,'Isian Keg Perb &amp; Peng'!$A$10,IF('Koreksi (p)'!CG27='Isian Keg Perb &amp; Peng'!BT$11,'Isian Keg Perb &amp; Peng'!$A$11,IF('Koreksi (p)'!CG27='Isian Keg Perb &amp; Peng'!BT$12,'Isian Keg Perb &amp; Peng'!$A$12,IF('Koreksi (p)'!CG27='Isian Keg Perb &amp; Peng'!BT$13,'Isian Keg Perb &amp; Peng'!$A$13," "))))))))))</f>
        <v xml:space="preserve"> </v>
      </c>
      <c r="AK26" s="150" t="str">
        <f>IF('Koreksi (p)'!CH27='Isian Keg Perb &amp; Peng'!BU$4,'Isian Keg Perb &amp; Peng'!$A$4,IF('Koreksi (p)'!CH27='Isian Keg Perb &amp; Peng'!BU$5,'Isian Keg Perb &amp; Peng'!$A$5,IF('Koreksi (p)'!CH27='Isian Keg Perb &amp; Peng'!BU$6,'Isian Keg Perb &amp; Peng'!$A$6,IF('Koreksi (p)'!CH27='Isian Keg Perb &amp; Peng'!BU$7,'Isian Keg Perb &amp; Peng'!$A$7,IF('Koreksi (p)'!CH27='Isian Keg Perb &amp; Peng'!BU$8,'Isian Keg Perb &amp; Peng'!$A$8,IF('Koreksi (p)'!CH27='Isian Keg Perb &amp; Peng'!BU$9,'Isian Keg Perb &amp; Peng'!$A$9,IF('Koreksi (p)'!CH27='Isian Keg Perb &amp; Peng'!BU$10,'Isian Keg Perb &amp; Peng'!$A$10,IF('Koreksi (p)'!CH27='Isian Keg Perb &amp; Peng'!BU$11,'Isian Keg Perb &amp; Peng'!$A$11,IF('Koreksi (p)'!CH27='Isian Keg Perb &amp; Peng'!BU$12,'Isian Keg Perb &amp; Peng'!$A$12,IF('Koreksi (p)'!CH27='Isian Keg Perb &amp; Peng'!BU$13,'Isian Keg Perb &amp; Peng'!$A$13," "))))))))))</f>
        <v xml:space="preserve"> </v>
      </c>
      <c r="AL26" s="150" t="str">
        <f>IF('Koreksi (p)'!CI27='Isian Keg Perb &amp; Peng'!BV$4,'Isian Keg Perb &amp; Peng'!$A$4,IF('Koreksi (p)'!CI27='Isian Keg Perb &amp; Peng'!BV$5,'Isian Keg Perb &amp; Peng'!$A$5,IF('Koreksi (p)'!CI27='Isian Keg Perb &amp; Peng'!BV$6,'Isian Keg Perb &amp; Peng'!$A$6,IF('Koreksi (p)'!CI27='Isian Keg Perb &amp; Peng'!BV$7,'Isian Keg Perb &amp; Peng'!$A$7,IF('Koreksi (p)'!CI27='Isian Keg Perb &amp; Peng'!BV$8,'Isian Keg Perb &amp; Peng'!$A$8,IF('Koreksi (p)'!CI27='Isian Keg Perb &amp; Peng'!BV$9,'Isian Keg Perb &amp; Peng'!$A$9,IF('Koreksi (p)'!CI27='Isian Keg Perb &amp; Peng'!BV$10,'Isian Keg Perb &amp; Peng'!$A$10,IF('Koreksi (p)'!CI27='Isian Keg Perb &amp; Peng'!BV$11,'Isian Keg Perb &amp; Peng'!$A$11,IF('Koreksi (p)'!CI27='Isian Keg Perb &amp; Peng'!BV$12,'Isian Keg Perb &amp; Peng'!$A$12,IF('Koreksi (p)'!CI27='Isian Keg Perb &amp; Peng'!BV$13,'Isian Keg Perb &amp; Peng'!$A$13," "))))))))))</f>
        <v xml:space="preserve"> </v>
      </c>
      <c r="AM26" s="150" t="str">
        <f>IF('Koreksi (p)'!CJ27='Isian Keg Perb &amp; Peng'!BW$4,'Isian Keg Perb &amp; Peng'!$A$4,IF('Koreksi (p)'!CJ27='Isian Keg Perb &amp; Peng'!BW$5,'Isian Keg Perb &amp; Peng'!$A$5,IF('Koreksi (p)'!CJ27='Isian Keg Perb &amp; Peng'!BW$6,'Isian Keg Perb &amp; Peng'!$A$6,IF('Koreksi (p)'!CJ27='Isian Keg Perb &amp; Peng'!BW$7,'Isian Keg Perb &amp; Peng'!$A$7,IF('Koreksi (p)'!CJ27='Isian Keg Perb &amp; Peng'!BW$8,'Isian Keg Perb &amp; Peng'!$A$8,IF('Koreksi (p)'!CJ27='Isian Keg Perb &amp; Peng'!BW$9,'Isian Keg Perb &amp; Peng'!$A$9,IF('Koreksi (p)'!CJ27='Isian Keg Perb &amp; Peng'!BW$10,'Isian Keg Perb &amp; Peng'!$A$10,IF('Koreksi (p)'!CJ27='Isian Keg Perb &amp; Peng'!BW$11,'Isian Keg Perb &amp; Peng'!$A$11,IF('Koreksi (p)'!CJ27='Isian Keg Perb &amp; Peng'!BW$12,'Isian Keg Perb &amp; Peng'!$A$12,IF('Koreksi (p)'!CJ27='Isian Keg Perb &amp; Peng'!BW$13,'Isian Keg Perb &amp; Peng'!$A$13," "))))))))))</f>
        <v xml:space="preserve"> </v>
      </c>
      <c r="AN26" s="150" t="str">
        <f>IF('Koreksi (p)'!CK27='Isian Keg Perb &amp; Peng'!BX$4,'Isian Keg Perb &amp; Peng'!$A$4,IF('Koreksi (p)'!CK27='Isian Keg Perb &amp; Peng'!BX$5,'Isian Keg Perb &amp; Peng'!$A$5,IF('Koreksi (p)'!CK27='Isian Keg Perb &amp; Peng'!BX$6,'Isian Keg Perb &amp; Peng'!$A$6,IF('Koreksi (p)'!CK27='Isian Keg Perb &amp; Peng'!BX$7,'Isian Keg Perb &amp; Peng'!$A$7,IF('Koreksi (p)'!CK27='Isian Keg Perb &amp; Peng'!BX$8,'Isian Keg Perb &amp; Peng'!$A$8,IF('Koreksi (p)'!CK27='Isian Keg Perb &amp; Peng'!BX$9,'Isian Keg Perb &amp; Peng'!$A$9,IF('Koreksi (p)'!CK27='Isian Keg Perb &amp; Peng'!BX$10,'Isian Keg Perb &amp; Peng'!$A$10,IF('Koreksi (p)'!CK27='Isian Keg Perb &amp; Peng'!BX$11,'Isian Keg Perb &amp; Peng'!$A$11,IF('Koreksi (p)'!CK27='Isian Keg Perb &amp; Peng'!BX$12,'Isian Keg Perb &amp; Peng'!$A$12,IF('Koreksi (p)'!CK27='Isian Keg Perb &amp; Peng'!BX$13,'Isian Keg Perb &amp; Peng'!$A$13," "))))))))))</f>
        <v xml:space="preserve"> </v>
      </c>
      <c r="AO26" s="150" t="str">
        <f>IF('Koreksi (p)'!CL27='Isian Keg Perb &amp; Peng'!BY$4,'Isian Keg Perb &amp; Peng'!$A$4,IF('Koreksi (p)'!CL27='Isian Keg Perb &amp; Peng'!BY$5,'Isian Keg Perb &amp; Peng'!$A$5,IF('Koreksi (p)'!CL27='Isian Keg Perb &amp; Peng'!BY$6,'Isian Keg Perb &amp; Peng'!$A$6,IF('Koreksi (p)'!CL27='Isian Keg Perb &amp; Peng'!BY$7,'Isian Keg Perb &amp; Peng'!$A$7,IF('Koreksi (p)'!CL27='Isian Keg Perb &amp; Peng'!BY$8,'Isian Keg Perb &amp; Peng'!$A$8,IF('Koreksi (p)'!CL27='Isian Keg Perb &amp; Peng'!BY$9,'Isian Keg Perb &amp; Peng'!$A$9,IF('Koreksi (p)'!CL27='Isian Keg Perb &amp; Peng'!BY$10,'Isian Keg Perb &amp; Peng'!$A$10,IF('Koreksi (p)'!CL27='Isian Keg Perb &amp; Peng'!BY$11,'Isian Keg Perb &amp; Peng'!$A$11,IF('Koreksi (p)'!CL27='Isian Keg Perb &amp; Peng'!BY$12,'Isian Keg Perb &amp; Peng'!$A$12,IF('Koreksi (p)'!CL27='Isian Keg Perb &amp; Peng'!BY$13,'Isian Keg Perb &amp; Peng'!$A$13," "))))))))))</f>
        <v xml:space="preserve"> </v>
      </c>
      <c r="AP26" s="150" t="str">
        <f>IF('Koreksi (p)'!CM27='Isian Keg Perb &amp; Peng'!BZ$4,'Isian Keg Perb &amp; Peng'!$A$4,IF('Koreksi (p)'!CM27='Isian Keg Perb &amp; Peng'!BZ$5,'Isian Keg Perb &amp; Peng'!$A$5,IF('Koreksi (p)'!CM27='Isian Keg Perb &amp; Peng'!BZ$6,'Isian Keg Perb &amp; Peng'!$A$6,IF('Koreksi (p)'!CM27='Isian Keg Perb &amp; Peng'!BZ$7,'Isian Keg Perb &amp; Peng'!$A$7,IF('Koreksi (p)'!CM27='Isian Keg Perb &amp; Peng'!BZ$8,'Isian Keg Perb &amp; Peng'!$A$8,IF('Koreksi (p)'!CM27='Isian Keg Perb &amp; Peng'!BZ$9,'Isian Keg Perb &amp; Peng'!$A$9,IF('Koreksi (p)'!CM27='Isian Keg Perb &amp; Peng'!BZ$10,'Isian Keg Perb &amp; Peng'!$A$10,IF('Koreksi (p)'!CM27='Isian Keg Perb &amp; Peng'!BZ$11,'Isian Keg Perb &amp; Peng'!$A$11,IF('Koreksi (p)'!CM27='Isian Keg Perb &amp; Peng'!BZ$12,'Isian Keg Perb &amp; Peng'!$A$12,IF('Koreksi (p)'!CM27='Isian Keg Perb &amp; Peng'!BZ$13,'Isian Keg Perb &amp; Peng'!$A$13," "))))))))))</f>
        <v xml:space="preserve"> </v>
      </c>
      <c r="AQ26" s="150" t="str">
        <f>IF('Koreksi (p)'!CN27='Isian Keg Perb &amp; Peng'!CA$4,'Isian Keg Perb &amp; Peng'!$A$4,IF('Koreksi (p)'!CN27='Isian Keg Perb &amp; Peng'!CA$5,'Isian Keg Perb &amp; Peng'!$A$5,IF('Koreksi (p)'!CN27='Isian Keg Perb &amp; Peng'!CA$6,'Isian Keg Perb &amp; Peng'!$A$6,IF('Koreksi (p)'!CN27='Isian Keg Perb &amp; Peng'!CA$7,'Isian Keg Perb &amp; Peng'!$A$7,IF('Koreksi (p)'!CN27='Isian Keg Perb &amp; Peng'!CA$8,'Isian Keg Perb &amp; Peng'!$A$8,IF('Koreksi (p)'!CN27='Isian Keg Perb &amp; Peng'!CA$9,'Isian Keg Perb &amp; Peng'!$A$9,IF('Koreksi (p)'!CN27='Isian Keg Perb &amp; Peng'!CA$10,'Isian Keg Perb &amp; Peng'!$A$10,IF('Koreksi (p)'!CN27='Isian Keg Perb &amp; Peng'!CA$11,'Isian Keg Perb &amp; Peng'!$A$11,IF('Koreksi (p)'!CN27='Isian Keg Perb &amp; Peng'!CA$12,'Isian Keg Perb &amp; Peng'!$A$12,IF('Koreksi (p)'!CN27='Isian Keg Perb &amp; Peng'!CA$13,'Isian Keg Perb &amp; Peng'!$A$13," "))))))))))</f>
        <v xml:space="preserve"> </v>
      </c>
      <c r="AR26" s="150" t="str">
        <f>IF('Koreksi (p)'!CO27='Isian Keg Perb &amp; Peng'!CB$4,'Isian Keg Perb &amp; Peng'!$A$4,IF('Koreksi (p)'!CO27='Isian Keg Perb &amp; Peng'!CB$5,'Isian Keg Perb &amp; Peng'!$A$5,IF('Koreksi (p)'!CO27='Isian Keg Perb &amp; Peng'!CB$6,'Isian Keg Perb &amp; Peng'!$A$6,IF('Koreksi (p)'!CO27='Isian Keg Perb &amp; Peng'!CB$7,'Isian Keg Perb &amp; Peng'!$A$7,IF('Koreksi (p)'!CO27='Isian Keg Perb &amp; Peng'!CB$8,'Isian Keg Perb &amp; Peng'!$A$8,IF('Koreksi (p)'!CO27='Isian Keg Perb &amp; Peng'!CB$9,'Isian Keg Perb &amp; Peng'!$A$9,IF('Koreksi (p)'!CO27='Isian Keg Perb &amp; Peng'!CB$10,'Isian Keg Perb &amp; Peng'!$A$10,IF('Koreksi (p)'!CO27='Isian Keg Perb &amp; Peng'!CB$11,'Isian Keg Perb &amp; Peng'!$A$11,IF('Koreksi (p)'!CO27='Isian Keg Perb &amp; Peng'!CB$12,'Isian Keg Perb &amp; Peng'!$A$12,IF('Koreksi (p)'!CO27='Isian Keg Perb &amp; Peng'!CB$13,'Isian Keg Perb &amp; Peng'!$A$13," "))))))))))</f>
        <v xml:space="preserve"> </v>
      </c>
      <c r="AS26" s="150" t="str">
        <f>IF('Koreksi (p)'!CP27='Isian Keg Perb &amp; Peng'!CC$4,'Isian Keg Perb &amp; Peng'!$A$4,IF('Koreksi (p)'!CP27='Isian Keg Perb &amp; Peng'!CC$5,'Isian Keg Perb &amp; Peng'!$A$5,IF('Koreksi (p)'!CP27='Isian Keg Perb &amp; Peng'!CC$6,'Isian Keg Perb &amp; Peng'!$A$6,IF('Koreksi (p)'!CP27='Isian Keg Perb &amp; Peng'!CC$7,'Isian Keg Perb &amp; Peng'!$A$7,IF('Koreksi (p)'!CP27='Isian Keg Perb &amp; Peng'!CC$8,'Isian Keg Perb &amp; Peng'!$A$8,IF('Koreksi (p)'!CP27='Isian Keg Perb &amp; Peng'!CC$9,'Isian Keg Perb &amp; Peng'!$A$9,IF('Koreksi (p)'!CP27='Isian Keg Perb &amp; Peng'!CC$10,'Isian Keg Perb &amp; Peng'!$A$10,IF('Koreksi (p)'!CP27='Isian Keg Perb &amp; Peng'!CC$11,'Isian Keg Perb &amp; Peng'!$A$11,IF('Koreksi (p)'!CP27='Isian Keg Perb &amp; Peng'!CC$12,'Isian Keg Perb &amp; Peng'!$A$12,IF('Koreksi (p)'!CP27='Isian Keg Perb &amp; Peng'!CC$13,'Isian Keg Perb &amp; Peng'!$A$13," "))))))))))</f>
        <v xml:space="preserve"> </v>
      </c>
      <c r="AT26" s="150" t="str">
        <f t="shared" si="0"/>
        <v xml:space="preserve"> Besaran Pokok/TurunanBesaran Pokok/TurunanSatuan BesaranSatuan Besaran tigatigaempatlima                              </v>
      </c>
      <c r="AU26" s="150">
        <f t="shared" si="1"/>
        <v>2</v>
      </c>
      <c r="AV26" s="150" t="str">
        <f t="shared" si="2"/>
        <v xml:space="preserve">Besaran Pokok/Turunan, </v>
      </c>
      <c r="AW26" s="150">
        <f t="shared" si="3"/>
        <v>44</v>
      </c>
      <c r="AX26" s="150" t="str">
        <f t="shared" si="4"/>
        <v xml:space="preserve">Satuan Besaran, </v>
      </c>
      <c r="AY26" s="150">
        <f t="shared" si="5"/>
        <v>73</v>
      </c>
      <c r="AZ26" s="150" t="str">
        <f t="shared" si="6"/>
        <v xml:space="preserve">tiga, </v>
      </c>
      <c r="BA26" s="150">
        <f t="shared" si="7"/>
        <v>81</v>
      </c>
      <c r="BB26" s="150" t="str">
        <f t="shared" si="8"/>
        <v xml:space="preserve">empat, </v>
      </c>
      <c r="BC26" s="150">
        <f t="shared" si="9"/>
        <v>86</v>
      </c>
      <c r="BD26" s="150" t="str">
        <f t="shared" si="10"/>
        <v xml:space="preserve">lima, </v>
      </c>
      <c r="BE26" s="150" t="e">
        <f t="shared" si="11"/>
        <v>#VALUE!</v>
      </c>
      <c r="BF26" s="150" t="str">
        <f t="shared" si="12"/>
        <v/>
      </c>
      <c r="BG26" s="150" t="e">
        <f t="shared" si="13"/>
        <v>#VALUE!</v>
      </c>
      <c r="BH26" s="150" t="str">
        <f t="shared" si="14"/>
        <v/>
      </c>
      <c r="BI26" s="150" t="e">
        <f t="shared" si="15"/>
        <v>#VALUE!</v>
      </c>
      <c r="BJ26" s="150" t="str">
        <f t="shared" si="16"/>
        <v/>
      </c>
      <c r="BK26" s="150" t="e">
        <f t="shared" si="17"/>
        <v>#VALUE!</v>
      </c>
      <c r="BL26" s="150" t="str">
        <f t="shared" si="18"/>
        <v/>
      </c>
      <c r="BM26" s="150" t="e">
        <f t="shared" si="19"/>
        <v>#VALUE!</v>
      </c>
      <c r="BN26" s="150" t="str">
        <f t="shared" si="20"/>
        <v/>
      </c>
      <c r="BO26" s="26" t="str">
        <f t="shared" si="21"/>
        <v xml:space="preserve">Besaran Pokok/Turunan, Satuan Besaran, tiga, empat, lima, </v>
      </c>
      <c r="BP26" s="27" t="str">
        <f>IF(E26="X",'Isian Keg Perb &amp; Peng'!$CE$4,"")</f>
        <v>Mengerjakan soal</v>
      </c>
      <c r="BQ26" s="27" t="str">
        <f>IF(E26="X",'Isian Keg Perb &amp; Peng'!$CF$4,"")</f>
        <v>koreksi</v>
      </c>
    </row>
    <row r="27" spans="2:69" s="30" customFormat="1" ht="59.25" hidden="1" customHeight="1">
      <c r="B27" s="27">
        <f>'Analisis (p)'!A29</f>
        <v>16</v>
      </c>
      <c r="C27" s="25" t="str">
        <f>'Analisis (p)'!B29</f>
        <v>KRIS HENDRIANTO</v>
      </c>
      <c r="D27" s="32"/>
      <c r="E27" s="27" t="str">
        <f>'Analisis (p)'!CJ29</f>
        <v>X</v>
      </c>
      <c r="F27" s="150" t="str">
        <f>IF('Koreksi (p)'!BC28='Isian Keg Perb &amp; Peng'!AP$4,'Isian Keg Perb &amp; Peng'!$A$4,IF('Koreksi (p)'!BC28='Isian Keg Perb &amp; Peng'!AP$5,'Isian Keg Perb &amp; Peng'!$A$5,IF('Koreksi (p)'!BC28='Isian Keg Perb &amp; Peng'!AP$6,'Isian Keg Perb &amp; Peng'!$A$6,IF('Koreksi (p)'!BC28='Isian Keg Perb &amp; Peng'!AP$7,'Isian Keg Perb &amp; Peng'!$A$7,IF('Koreksi (p)'!BC28='Isian Keg Perb &amp; Peng'!AP$8,'Isian Keg Perb &amp; Peng'!$A$8,IF('Koreksi (p)'!BC28='Isian Keg Perb &amp; Peng'!AP$9,'Isian Keg Perb &amp; Peng'!$A$9,IF('Koreksi (p)'!BC28='Isian Keg Perb &amp; Peng'!AP$10,'Isian Keg Perb &amp; Peng'!$A$10,IF('Koreksi (p)'!BC28='Isian Keg Perb &amp; Peng'!AP$11,'Isian Keg Perb &amp; Peng'!$A$11,IF('Koreksi (p)'!BC28='Isian Keg Perb &amp; Peng'!AP$12,'Isian Keg Perb &amp; Peng'!$A$12,IF('Koreksi (p)'!BC28='Isian Keg Perb &amp; Peng'!AP$13,'Isian Keg Perb &amp; Peng'!$A$13," "))))))))))</f>
        <v>Besaran Pokok/Turunan</v>
      </c>
      <c r="G27" s="150" t="str">
        <f>IF('Koreksi (p)'!BD28='Isian Keg Perb &amp; Peng'!AQ$4,'Isian Keg Perb &amp; Peng'!$A$4,IF('Koreksi (p)'!BD28='Isian Keg Perb &amp; Peng'!AQ$5,'Isian Keg Perb &amp; Peng'!$A$5,IF('Koreksi (p)'!BD28='Isian Keg Perb &amp; Peng'!AQ$6,'Isian Keg Perb &amp; Peng'!$A$6,IF('Koreksi (p)'!BD28='Isian Keg Perb &amp; Peng'!AQ$7,'Isian Keg Perb &amp; Peng'!$A$7,IF('Koreksi (p)'!BD28='Isian Keg Perb &amp; Peng'!AQ$8,'Isian Keg Perb &amp; Peng'!$A$8,IF('Koreksi (p)'!BD28='Isian Keg Perb &amp; Peng'!AQ$9,'Isian Keg Perb &amp; Peng'!$A$9,IF('Koreksi (p)'!BD28='Isian Keg Perb &amp; Peng'!AQ$10,'Isian Keg Perb &amp; Peng'!$A$10,IF('Koreksi (p)'!BD28='Isian Keg Perb &amp; Peng'!AQ$11,'Isian Keg Perb &amp; Peng'!$A$11,IF('Koreksi (p)'!BD28='Isian Keg Perb &amp; Peng'!AQ$12,'Isian Keg Perb &amp; Peng'!$A$12,IF('Koreksi (p)'!BD28='Isian Keg Perb &amp; Peng'!AQ$13,'Isian Keg Perb &amp; Peng'!$A$13," "))))))))))</f>
        <v xml:space="preserve"> </v>
      </c>
      <c r="H27" s="150" t="str">
        <f>IF('Koreksi (p)'!BE28='Isian Keg Perb &amp; Peng'!AR$4,'Isian Keg Perb &amp; Peng'!$A$4,IF('Koreksi (p)'!BE28='Isian Keg Perb &amp; Peng'!AR$5,'Isian Keg Perb &amp; Peng'!$A$5,IF('Koreksi (p)'!BE28='Isian Keg Perb &amp; Peng'!AR$6,'Isian Keg Perb &amp; Peng'!$A$6,IF('Koreksi (p)'!BE28='Isian Keg Perb &amp; Peng'!AR$7,'Isian Keg Perb &amp; Peng'!$A$7,IF('Koreksi (p)'!BE28='Isian Keg Perb &amp; Peng'!AR$8,'Isian Keg Perb &amp; Peng'!$A$8,IF('Koreksi (p)'!BE28='Isian Keg Perb &amp; Peng'!AR$9,'Isian Keg Perb &amp; Peng'!$A$9,IF('Koreksi (p)'!BE28='Isian Keg Perb &amp; Peng'!AR$10,'Isian Keg Perb &amp; Peng'!$A$10,IF('Koreksi (p)'!BE28='Isian Keg Perb &amp; Peng'!AR$11,'Isian Keg Perb &amp; Peng'!$A$11,IF('Koreksi (p)'!BE28='Isian Keg Perb &amp; Peng'!AR$12,'Isian Keg Perb &amp; Peng'!$A$12,IF('Koreksi (p)'!BE28='Isian Keg Perb &amp; Peng'!AR$13,'Isian Keg Perb &amp; Peng'!$A$13," "))))))))))</f>
        <v>Besaran Pokok/Turunan</v>
      </c>
      <c r="I27" s="150" t="str">
        <f>IF('Koreksi (p)'!BF28='Isian Keg Perb &amp; Peng'!AS$4,'Isian Keg Perb &amp; Peng'!$A$4,IF('Koreksi (p)'!BF28='Isian Keg Perb &amp; Peng'!AS$5,'Isian Keg Perb &amp; Peng'!$A$5,IF('Koreksi (p)'!BF28='Isian Keg Perb &amp; Peng'!AS$6,'Isian Keg Perb &amp; Peng'!$A$6,IF('Koreksi (p)'!BF28='Isian Keg Perb &amp; Peng'!AS$7,'Isian Keg Perb &amp; Peng'!$A$7,IF('Koreksi (p)'!BF28='Isian Keg Perb &amp; Peng'!AS$8,'Isian Keg Perb &amp; Peng'!$A$8,IF('Koreksi (p)'!BF28='Isian Keg Perb &amp; Peng'!AS$9,'Isian Keg Perb &amp; Peng'!$A$9,IF('Koreksi (p)'!BF28='Isian Keg Perb &amp; Peng'!AS$10,'Isian Keg Perb &amp; Peng'!$A$10,IF('Koreksi (p)'!BF28='Isian Keg Perb &amp; Peng'!AS$11,'Isian Keg Perb &amp; Peng'!$A$11,IF('Koreksi (p)'!BF28='Isian Keg Perb &amp; Peng'!AS$12,'Isian Keg Perb &amp; Peng'!$A$12,IF('Koreksi (p)'!BF28='Isian Keg Perb &amp; Peng'!AS$13,'Isian Keg Perb &amp; Peng'!$A$13," "))))))))))</f>
        <v xml:space="preserve"> </v>
      </c>
      <c r="J27" s="150" t="str">
        <f>IF('Koreksi (p)'!BG28='Isian Keg Perb &amp; Peng'!AT$4,'Isian Keg Perb &amp; Peng'!$A$4,IF('Koreksi (p)'!BG28='Isian Keg Perb &amp; Peng'!AT$5,'Isian Keg Perb &amp; Peng'!$A$5,IF('Koreksi (p)'!BG28='Isian Keg Perb &amp; Peng'!AT$6,'Isian Keg Perb &amp; Peng'!$A$6,IF('Koreksi (p)'!BG28='Isian Keg Perb &amp; Peng'!AT$7,'Isian Keg Perb &amp; Peng'!$A$7,IF('Koreksi (p)'!BG28='Isian Keg Perb &amp; Peng'!AT$8,'Isian Keg Perb &amp; Peng'!$A$8,IF('Koreksi (p)'!BG28='Isian Keg Perb &amp; Peng'!AT$9,'Isian Keg Perb &amp; Peng'!$A$9,IF('Koreksi (p)'!BG28='Isian Keg Perb &amp; Peng'!AT$10,'Isian Keg Perb &amp; Peng'!$A$10,IF('Koreksi (p)'!BG28='Isian Keg Perb &amp; Peng'!AT$11,'Isian Keg Perb &amp; Peng'!$A$11,IF('Koreksi (p)'!BG28='Isian Keg Perb &amp; Peng'!AT$12,'Isian Keg Perb &amp; Peng'!$A$12,IF('Koreksi (p)'!BG28='Isian Keg Perb &amp; Peng'!AT$13,'Isian Keg Perb &amp; Peng'!$A$13," "))))))))))</f>
        <v xml:space="preserve"> </v>
      </c>
      <c r="K27" s="150" t="str">
        <f>IF('Koreksi (p)'!BH28='Isian Keg Perb &amp; Peng'!AU$4,'Isian Keg Perb &amp; Peng'!$A$4,IF('Koreksi (p)'!BH28='Isian Keg Perb &amp; Peng'!AU$5,'Isian Keg Perb &amp; Peng'!$A$5,IF('Koreksi (p)'!BH28='Isian Keg Perb &amp; Peng'!AU$6,'Isian Keg Perb &amp; Peng'!$A$6,IF('Koreksi (p)'!BH28='Isian Keg Perb &amp; Peng'!AU$7,'Isian Keg Perb &amp; Peng'!$A$7,IF('Koreksi (p)'!BH28='Isian Keg Perb &amp; Peng'!AU$8,'Isian Keg Perb &amp; Peng'!$A$8,IF('Koreksi (p)'!BH28='Isian Keg Perb &amp; Peng'!AU$9,'Isian Keg Perb &amp; Peng'!$A$9,IF('Koreksi (p)'!BH28='Isian Keg Perb &amp; Peng'!AU$10,'Isian Keg Perb &amp; Peng'!$A$10,IF('Koreksi (p)'!BH28='Isian Keg Perb &amp; Peng'!AU$11,'Isian Keg Perb &amp; Peng'!$A$11,IF('Koreksi (p)'!BH28='Isian Keg Perb &amp; Peng'!AU$12,'Isian Keg Perb &amp; Peng'!$A$12,IF('Koreksi (p)'!BH28='Isian Keg Perb &amp; Peng'!AU$13,'Isian Keg Perb &amp; Peng'!$A$13," "))))))))))</f>
        <v xml:space="preserve"> </v>
      </c>
      <c r="L27" s="150" t="str">
        <f>IF('Koreksi (p)'!BI28='Isian Keg Perb &amp; Peng'!AV$4,'Isian Keg Perb &amp; Peng'!$A$4,IF('Koreksi (p)'!BI28='Isian Keg Perb &amp; Peng'!AV$5,'Isian Keg Perb &amp; Peng'!$A$5,IF('Koreksi (p)'!BI28='Isian Keg Perb &amp; Peng'!AV$6,'Isian Keg Perb &amp; Peng'!$A$6,IF('Koreksi (p)'!BI28='Isian Keg Perb &amp; Peng'!AV$7,'Isian Keg Perb &amp; Peng'!$A$7,IF('Koreksi (p)'!BI28='Isian Keg Perb &amp; Peng'!AV$8,'Isian Keg Perb &amp; Peng'!$A$8,IF('Koreksi (p)'!BI28='Isian Keg Perb &amp; Peng'!AV$9,'Isian Keg Perb &amp; Peng'!$A$9,IF('Koreksi (p)'!BI28='Isian Keg Perb &amp; Peng'!AV$10,'Isian Keg Perb &amp; Peng'!$A$10,IF('Koreksi (p)'!BI28='Isian Keg Perb &amp; Peng'!AV$11,'Isian Keg Perb &amp; Peng'!$A$11,IF('Koreksi (p)'!BI28='Isian Keg Perb &amp; Peng'!AV$12,'Isian Keg Perb &amp; Peng'!$A$12,IF('Koreksi (p)'!BI28='Isian Keg Perb &amp; Peng'!AV$13,'Isian Keg Perb &amp; Peng'!$A$13," "))))))))))</f>
        <v>tiga</v>
      </c>
      <c r="M27" s="150" t="str">
        <f>IF('Koreksi (p)'!BJ28='Isian Keg Perb &amp; Peng'!AW$4,'Isian Keg Perb &amp; Peng'!$A$4,IF('Koreksi (p)'!BJ28='Isian Keg Perb &amp; Peng'!AW$5,'Isian Keg Perb &amp; Peng'!$A$5,IF('Koreksi (p)'!BJ28='Isian Keg Perb &amp; Peng'!AW$6,'Isian Keg Perb &amp; Peng'!$A$6,IF('Koreksi (p)'!BJ28='Isian Keg Perb &amp; Peng'!AW$7,'Isian Keg Perb &amp; Peng'!$A$7,IF('Koreksi (p)'!BJ28='Isian Keg Perb &amp; Peng'!AW$8,'Isian Keg Perb &amp; Peng'!$A$8,IF('Koreksi (p)'!BJ28='Isian Keg Perb &amp; Peng'!AW$9,'Isian Keg Perb &amp; Peng'!$A$9,IF('Koreksi (p)'!BJ28='Isian Keg Perb &amp; Peng'!AW$10,'Isian Keg Perb &amp; Peng'!$A$10,IF('Koreksi (p)'!BJ28='Isian Keg Perb &amp; Peng'!AW$11,'Isian Keg Perb &amp; Peng'!$A$11,IF('Koreksi (p)'!BJ28='Isian Keg Perb &amp; Peng'!AW$12,'Isian Keg Perb &amp; Peng'!$A$12,IF('Koreksi (p)'!BJ28='Isian Keg Perb &amp; Peng'!AW$13,'Isian Keg Perb &amp; Peng'!$A$13," "))))))))))</f>
        <v xml:space="preserve"> </v>
      </c>
      <c r="N27" s="150" t="str">
        <f>IF('Koreksi (p)'!BK28='Isian Keg Perb &amp; Peng'!AX$4,'Isian Keg Perb &amp; Peng'!$A$4,IF('Koreksi (p)'!BK28='Isian Keg Perb &amp; Peng'!AX$5,'Isian Keg Perb &amp; Peng'!$A$5,IF('Koreksi (p)'!BK28='Isian Keg Perb &amp; Peng'!AX$6,'Isian Keg Perb &amp; Peng'!$A$6,IF('Koreksi (p)'!BK28='Isian Keg Perb &amp; Peng'!AX$7,'Isian Keg Perb &amp; Peng'!$A$7,IF('Koreksi (p)'!BK28='Isian Keg Perb &amp; Peng'!AX$8,'Isian Keg Perb &amp; Peng'!$A$8,IF('Koreksi (p)'!BK28='Isian Keg Perb &amp; Peng'!AX$9,'Isian Keg Perb &amp; Peng'!$A$9,IF('Koreksi (p)'!BK28='Isian Keg Perb &amp; Peng'!AX$10,'Isian Keg Perb &amp; Peng'!$A$10,IF('Koreksi (p)'!BK28='Isian Keg Perb &amp; Peng'!AX$11,'Isian Keg Perb &amp; Peng'!$A$11,IF('Koreksi (p)'!BK28='Isian Keg Perb &amp; Peng'!AX$12,'Isian Keg Perb &amp; Peng'!$A$12,IF('Koreksi (p)'!BK28='Isian Keg Perb &amp; Peng'!AX$13,'Isian Keg Perb &amp; Peng'!$A$13," "))))))))))</f>
        <v xml:space="preserve"> </v>
      </c>
      <c r="O27" s="150" t="str">
        <f>IF('Koreksi (p)'!BL28='Isian Keg Perb &amp; Peng'!AY$4,'Isian Keg Perb &amp; Peng'!$A$4,IF('Koreksi (p)'!BL28='Isian Keg Perb &amp; Peng'!AY$5,'Isian Keg Perb &amp; Peng'!$A$5,IF('Koreksi (p)'!BL28='Isian Keg Perb &amp; Peng'!AY$6,'Isian Keg Perb &amp; Peng'!$A$6,IF('Koreksi (p)'!BL28='Isian Keg Perb &amp; Peng'!AY$7,'Isian Keg Perb &amp; Peng'!$A$7,IF('Koreksi (p)'!BL28='Isian Keg Perb &amp; Peng'!AY$8,'Isian Keg Perb &amp; Peng'!$A$8,IF('Koreksi (p)'!BL28='Isian Keg Perb &amp; Peng'!AY$9,'Isian Keg Perb &amp; Peng'!$A$9,IF('Koreksi (p)'!BL28='Isian Keg Perb &amp; Peng'!AY$10,'Isian Keg Perb &amp; Peng'!$A$10,IF('Koreksi (p)'!BL28='Isian Keg Perb &amp; Peng'!AY$11,'Isian Keg Perb &amp; Peng'!$A$11,IF('Koreksi (p)'!BL28='Isian Keg Perb &amp; Peng'!AY$12,'Isian Keg Perb &amp; Peng'!$A$12,IF('Koreksi (p)'!BL28='Isian Keg Perb &amp; Peng'!AY$13,'Isian Keg Perb &amp; Peng'!$A$13," "))))))))))</f>
        <v>lima</v>
      </c>
      <c r="P27" s="150" t="str">
        <f>IF('Koreksi (p)'!BM28='Isian Keg Perb &amp; Peng'!AZ$4,'Isian Keg Perb &amp; Peng'!$A$4,IF('Koreksi (p)'!BM28='Isian Keg Perb &amp; Peng'!AZ$5,'Isian Keg Perb &amp; Peng'!$A$5,IF('Koreksi (p)'!BM28='Isian Keg Perb &amp; Peng'!AZ$6,'Isian Keg Perb &amp; Peng'!$A$6,IF('Koreksi (p)'!BM28='Isian Keg Perb &amp; Peng'!AZ$7,'Isian Keg Perb &amp; Peng'!$A$7,IF('Koreksi (p)'!BM28='Isian Keg Perb &amp; Peng'!AZ$8,'Isian Keg Perb &amp; Peng'!$A$8,IF('Koreksi (p)'!BM28='Isian Keg Perb &amp; Peng'!AZ$9,'Isian Keg Perb &amp; Peng'!$A$9,IF('Koreksi (p)'!BM28='Isian Keg Perb &amp; Peng'!AZ$10,'Isian Keg Perb &amp; Peng'!$A$10,IF('Koreksi (p)'!BM28='Isian Keg Perb &amp; Peng'!AZ$11,'Isian Keg Perb &amp; Peng'!$A$11,IF('Koreksi (p)'!BM28='Isian Keg Perb &amp; Peng'!AZ$12,'Isian Keg Perb &amp; Peng'!$A$12,IF('Koreksi (p)'!BM28='Isian Keg Perb &amp; Peng'!AZ$13,'Isian Keg Perb &amp; Peng'!$A$13," "))))))))))</f>
        <v xml:space="preserve"> </v>
      </c>
      <c r="Q27" s="150" t="str">
        <f>IF('Koreksi (p)'!BN28='Isian Keg Perb &amp; Peng'!BA$4,'Isian Keg Perb &amp; Peng'!$A$4,IF('Koreksi (p)'!BN28='Isian Keg Perb &amp; Peng'!BA$5,'Isian Keg Perb &amp; Peng'!$A$5,IF('Koreksi (p)'!BN28='Isian Keg Perb &amp; Peng'!BA$6,'Isian Keg Perb &amp; Peng'!$A$6,IF('Koreksi (p)'!BN28='Isian Keg Perb &amp; Peng'!BA$7,'Isian Keg Perb &amp; Peng'!$A$7,IF('Koreksi (p)'!BN28='Isian Keg Perb &amp; Peng'!BA$8,'Isian Keg Perb &amp; Peng'!$A$8,IF('Koreksi (p)'!BN28='Isian Keg Perb &amp; Peng'!BA$9,'Isian Keg Perb &amp; Peng'!$A$9,IF('Koreksi (p)'!BN28='Isian Keg Perb &amp; Peng'!BA$10,'Isian Keg Perb &amp; Peng'!$A$10,IF('Koreksi (p)'!BN28='Isian Keg Perb &amp; Peng'!BA$11,'Isian Keg Perb &amp; Peng'!$A$11,IF('Koreksi (p)'!BN28='Isian Keg Perb &amp; Peng'!BA$12,'Isian Keg Perb &amp; Peng'!$A$12,IF('Koreksi (p)'!BN28='Isian Keg Perb &amp; Peng'!BA$13,'Isian Keg Perb &amp; Peng'!$A$13," "))))))))))</f>
        <v xml:space="preserve"> </v>
      </c>
      <c r="R27" s="150" t="str">
        <f>IF('Koreksi (p)'!BO28='Isian Keg Perb &amp; Peng'!BB$4,'Isian Keg Perb &amp; Peng'!$A$4,IF('Koreksi (p)'!BO28='Isian Keg Perb &amp; Peng'!BB$5,'Isian Keg Perb &amp; Peng'!$A$5,IF('Koreksi (p)'!BO28='Isian Keg Perb &amp; Peng'!BB$6,'Isian Keg Perb &amp; Peng'!$A$6,IF('Koreksi (p)'!BO28='Isian Keg Perb &amp; Peng'!BB$7,'Isian Keg Perb &amp; Peng'!$A$7,IF('Koreksi (p)'!BO28='Isian Keg Perb &amp; Peng'!BB$8,'Isian Keg Perb &amp; Peng'!$A$8,IF('Koreksi (p)'!BO28='Isian Keg Perb &amp; Peng'!BB$9,'Isian Keg Perb &amp; Peng'!$A$9,IF('Koreksi (p)'!BO28='Isian Keg Perb &amp; Peng'!BB$10,'Isian Keg Perb &amp; Peng'!$A$10,IF('Koreksi (p)'!BO28='Isian Keg Perb &amp; Peng'!BB$11,'Isian Keg Perb &amp; Peng'!$A$11,IF('Koreksi (p)'!BO28='Isian Keg Perb &amp; Peng'!BB$12,'Isian Keg Perb &amp; Peng'!$A$12,IF('Koreksi (p)'!BO28='Isian Keg Perb &amp; Peng'!BB$13,'Isian Keg Perb &amp; Peng'!$A$13," "))))))))))</f>
        <v xml:space="preserve"> </v>
      </c>
      <c r="S27" s="150" t="str">
        <f>IF('Koreksi (p)'!BP28='Isian Keg Perb &amp; Peng'!BC$4,'Isian Keg Perb &amp; Peng'!$A$4,IF('Koreksi (p)'!BP28='Isian Keg Perb &amp; Peng'!BC$5,'Isian Keg Perb &amp; Peng'!$A$5,IF('Koreksi (p)'!BP28='Isian Keg Perb &amp; Peng'!BC$6,'Isian Keg Perb &amp; Peng'!$A$6,IF('Koreksi (p)'!BP28='Isian Keg Perb &amp; Peng'!BC$7,'Isian Keg Perb &amp; Peng'!$A$7,IF('Koreksi (p)'!BP28='Isian Keg Perb &amp; Peng'!BC$8,'Isian Keg Perb &amp; Peng'!$A$8,IF('Koreksi (p)'!BP28='Isian Keg Perb &amp; Peng'!BC$9,'Isian Keg Perb &amp; Peng'!$A$9,IF('Koreksi (p)'!BP28='Isian Keg Perb &amp; Peng'!BC$10,'Isian Keg Perb &amp; Peng'!$A$10,IF('Koreksi (p)'!BP28='Isian Keg Perb &amp; Peng'!BC$11,'Isian Keg Perb &amp; Peng'!$A$11,IF('Koreksi (p)'!BP28='Isian Keg Perb &amp; Peng'!BC$12,'Isian Keg Perb &amp; Peng'!$A$12,IF('Koreksi (p)'!BP28='Isian Keg Perb &amp; Peng'!BC$13,'Isian Keg Perb &amp; Peng'!$A$13," "))))))))))</f>
        <v xml:space="preserve"> </v>
      </c>
      <c r="T27" s="150" t="str">
        <f>IF('Koreksi (p)'!BQ28='Isian Keg Perb &amp; Peng'!BD$4,'Isian Keg Perb &amp; Peng'!$A$4,IF('Koreksi (p)'!BQ28='Isian Keg Perb &amp; Peng'!BD$5,'Isian Keg Perb &amp; Peng'!$A$5,IF('Koreksi (p)'!BQ28='Isian Keg Perb &amp; Peng'!BD$6,'Isian Keg Perb &amp; Peng'!$A$6,IF('Koreksi (p)'!BQ28='Isian Keg Perb &amp; Peng'!BD$7,'Isian Keg Perb &amp; Peng'!$A$7,IF('Koreksi (p)'!BQ28='Isian Keg Perb &amp; Peng'!BD$8,'Isian Keg Perb &amp; Peng'!$A$8,IF('Koreksi (p)'!BQ28='Isian Keg Perb &amp; Peng'!BD$9,'Isian Keg Perb &amp; Peng'!$A$9,IF('Koreksi (p)'!BQ28='Isian Keg Perb &amp; Peng'!BD$10,'Isian Keg Perb &amp; Peng'!$A$10,IF('Koreksi (p)'!BQ28='Isian Keg Perb &amp; Peng'!BD$11,'Isian Keg Perb &amp; Peng'!$A$11,IF('Koreksi (p)'!BQ28='Isian Keg Perb &amp; Peng'!BD$12,'Isian Keg Perb &amp; Peng'!$A$12,IF('Koreksi (p)'!BQ28='Isian Keg Perb &amp; Peng'!BD$13,'Isian Keg Perb &amp; Peng'!$A$13," "))))))))))</f>
        <v xml:space="preserve"> </v>
      </c>
      <c r="U27" s="150" t="str">
        <f>IF('Koreksi (p)'!BR28='Isian Keg Perb &amp; Peng'!BE$4,'Isian Keg Perb &amp; Peng'!$A$4,IF('Koreksi (p)'!BR28='Isian Keg Perb &amp; Peng'!BE$5,'Isian Keg Perb &amp; Peng'!$A$5,IF('Koreksi (p)'!BR28='Isian Keg Perb &amp; Peng'!BE$6,'Isian Keg Perb &amp; Peng'!$A$6,IF('Koreksi (p)'!BR28='Isian Keg Perb &amp; Peng'!BE$7,'Isian Keg Perb &amp; Peng'!$A$7,IF('Koreksi (p)'!BR28='Isian Keg Perb &amp; Peng'!BE$8,'Isian Keg Perb &amp; Peng'!$A$8,IF('Koreksi (p)'!BR28='Isian Keg Perb &amp; Peng'!BE$9,'Isian Keg Perb &amp; Peng'!$A$9,IF('Koreksi (p)'!BR28='Isian Keg Perb &amp; Peng'!BE$10,'Isian Keg Perb &amp; Peng'!$A$10,IF('Koreksi (p)'!BR28='Isian Keg Perb &amp; Peng'!BE$11,'Isian Keg Perb &amp; Peng'!$A$11,IF('Koreksi (p)'!BR28='Isian Keg Perb &amp; Peng'!BE$12,'Isian Keg Perb &amp; Peng'!$A$12,IF('Koreksi (p)'!BR28='Isian Keg Perb &amp; Peng'!BE$13,'Isian Keg Perb &amp; Peng'!$A$13," "))))))))))</f>
        <v xml:space="preserve"> </v>
      </c>
      <c r="V27" s="150" t="str">
        <f>IF('Koreksi (p)'!BS28='Isian Keg Perb &amp; Peng'!BF$4,'Isian Keg Perb &amp; Peng'!$A$4,IF('Koreksi (p)'!BS28='Isian Keg Perb &amp; Peng'!BF$5,'Isian Keg Perb &amp; Peng'!$A$5,IF('Koreksi (p)'!BS28='Isian Keg Perb &amp; Peng'!BF$6,'Isian Keg Perb &amp; Peng'!$A$6,IF('Koreksi (p)'!BS28='Isian Keg Perb &amp; Peng'!BF$7,'Isian Keg Perb &amp; Peng'!$A$7,IF('Koreksi (p)'!BS28='Isian Keg Perb &amp; Peng'!BF$8,'Isian Keg Perb &amp; Peng'!$A$8,IF('Koreksi (p)'!BS28='Isian Keg Perb &amp; Peng'!BF$9,'Isian Keg Perb &amp; Peng'!$A$9,IF('Koreksi (p)'!BS28='Isian Keg Perb &amp; Peng'!BF$10,'Isian Keg Perb &amp; Peng'!$A$10,IF('Koreksi (p)'!BS28='Isian Keg Perb &amp; Peng'!BF$11,'Isian Keg Perb &amp; Peng'!$A$11,IF('Koreksi (p)'!BS28='Isian Keg Perb &amp; Peng'!BF$12,'Isian Keg Perb &amp; Peng'!$A$12,IF('Koreksi (p)'!BS28='Isian Keg Perb &amp; Peng'!BF$13,'Isian Keg Perb &amp; Peng'!$A$13," "))))))))))</f>
        <v xml:space="preserve"> </v>
      </c>
      <c r="W27" s="150" t="str">
        <f>IF('Koreksi (p)'!BT28='Isian Keg Perb &amp; Peng'!BG$4,'Isian Keg Perb &amp; Peng'!$A$4,IF('Koreksi (p)'!BT28='Isian Keg Perb &amp; Peng'!BG$5,'Isian Keg Perb &amp; Peng'!$A$5,IF('Koreksi (p)'!BT28='Isian Keg Perb &amp; Peng'!BG$6,'Isian Keg Perb &amp; Peng'!$A$6,IF('Koreksi (p)'!BT28='Isian Keg Perb &amp; Peng'!BG$7,'Isian Keg Perb &amp; Peng'!$A$7,IF('Koreksi (p)'!BT28='Isian Keg Perb &amp; Peng'!BG$8,'Isian Keg Perb &amp; Peng'!$A$8,IF('Koreksi (p)'!BT28='Isian Keg Perb &amp; Peng'!BG$9,'Isian Keg Perb &amp; Peng'!$A$9,IF('Koreksi (p)'!BT28='Isian Keg Perb &amp; Peng'!BG$10,'Isian Keg Perb &amp; Peng'!$A$10,IF('Koreksi (p)'!BT28='Isian Keg Perb &amp; Peng'!BG$11,'Isian Keg Perb &amp; Peng'!$A$11,IF('Koreksi (p)'!BT28='Isian Keg Perb &amp; Peng'!BG$12,'Isian Keg Perb &amp; Peng'!$A$12,IF('Koreksi (p)'!BT28='Isian Keg Perb &amp; Peng'!BG$13,'Isian Keg Perb &amp; Peng'!$A$13," "))))))))))</f>
        <v xml:space="preserve"> </v>
      </c>
      <c r="X27" s="150" t="str">
        <f>IF('Koreksi (p)'!BU28='Isian Keg Perb &amp; Peng'!BH$4,'Isian Keg Perb &amp; Peng'!$A$4,IF('Koreksi (p)'!BU28='Isian Keg Perb &amp; Peng'!BH$5,'Isian Keg Perb &amp; Peng'!$A$5,IF('Koreksi (p)'!BU28='Isian Keg Perb &amp; Peng'!BH$6,'Isian Keg Perb &amp; Peng'!$A$6,IF('Koreksi (p)'!BU28='Isian Keg Perb &amp; Peng'!BH$7,'Isian Keg Perb &amp; Peng'!$A$7,IF('Koreksi (p)'!BU28='Isian Keg Perb &amp; Peng'!BH$8,'Isian Keg Perb &amp; Peng'!$A$8,IF('Koreksi (p)'!BU28='Isian Keg Perb &amp; Peng'!BH$9,'Isian Keg Perb &amp; Peng'!$A$9,IF('Koreksi (p)'!BU28='Isian Keg Perb &amp; Peng'!BH$10,'Isian Keg Perb &amp; Peng'!$A$10,IF('Koreksi (p)'!BU28='Isian Keg Perb &amp; Peng'!BH$11,'Isian Keg Perb &amp; Peng'!$A$11,IF('Koreksi (p)'!BU28='Isian Keg Perb &amp; Peng'!BH$12,'Isian Keg Perb &amp; Peng'!$A$12,IF('Koreksi (p)'!BU28='Isian Keg Perb &amp; Peng'!BH$13,'Isian Keg Perb &amp; Peng'!$A$13," "))))))))))</f>
        <v xml:space="preserve"> </v>
      </c>
      <c r="Y27" s="150" t="str">
        <f>IF('Koreksi (p)'!BV28='Isian Keg Perb &amp; Peng'!BI$4,'Isian Keg Perb &amp; Peng'!$A$4,IF('Koreksi (p)'!BV28='Isian Keg Perb &amp; Peng'!BI$5,'Isian Keg Perb &amp; Peng'!$A$5,IF('Koreksi (p)'!BV28='Isian Keg Perb &amp; Peng'!BI$6,'Isian Keg Perb &amp; Peng'!$A$6,IF('Koreksi (p)'!BV28='Isian Keg Perb &amp; Peng'!BI$7,'Isian Keg Perb &amp; Peng'!$A$7,IF('Koreksi (p)'!BV28='Isian Keg Perb &amp; Peng'!BI$8,'Isian Keg Perb &amp; Peng'!$A$8,IF('Koreksi (p)'!BV28='Isian Keg Perb &amp; Peng'!BI$9,'Isian Keg Perb &amp; Peng'!$A$9,IF('Koreksi (p)'!BV28='Isian Keg Perb &amp; Peng'!BI$10,'Isian Keg Perb &amp; Peng'!$A$10,IF('Koreksi (p)'!BV28='Isian Keg Perb &amp; Peng'!BI$11,'Isian Keg Perb &amp; Peng'!$A$11,IF('Koreksi (p)'!BV28='Isian Keg Perb &amp; Peng'!BI$12,'Isian Keg Perb &amp; Peng'!$A$12,IF('Koreksi (p)'!BV28='Isian Keg Perb &amp; Peng'!BI$13,'Isian Keg Perb &amp; Peng'!$A$13," "))))))))))</f>
        <v xml:space="preserve"> </v>
      </c>
      <c r="Z27" s="150" t="str">
        <f>IF('Koreksi (p)'!BW28='Isian Keg Perb &amp; Peng'!BJ$4,'Isian Keg Perb &amp; Peng'!$A$4,IF('Koreksi (p)'!BW28='Isian Keg Perb &amp; Peng'!BJ$5,'Isian Keg Perb &amp; Peng'!$A$5,IF('Koreksi (p)'!BW28='Isian Keg Perb &amp; Peng'!BJ$6,'Isian Keg Perb &amp; Peng'!$A$6,IF('Koreksi (p)'!BW28='Isian Keg Perb &amp; Peng'!BJ$7,'Isian Keg Perb &amp; Peng'!$A$7,IF('Koreksi (p)'!BW28='Isian Keg Perb &amp; Peng'!BJ$8,'Isian Keg Perb &amp; Peng'!$A$8,IF('Koreksi (p)'!BW28='Isian Keg Perb &amp; Peng'!BJ$9,'Isian Keg Perb &amp; Peng'!$A$9,IF('Koreksi (p)'!BW28='Isian Keg Perb &amp; Peng'!BJ$10,'Isian Keg Perb &amp; Peng'!$A$10,IF('Koreksi (p)'!BW28='Isian Keg Perb &amp; Peng'!BJ$11,'Isian Keg Perb &amp; Peng'!$A$11,IF('Koreksi (p)'!BW28='Isian Keg Perb &amp; Peng'!BJ$12,'Isian Keg Perb &amp; Peng'!$A$12,IF('Koreksi (p)'!BW28='Isian Keg Perb &amp; Peng'!BJ$13,'Isian Keg Perb &amp; Peng'!$A$13," "))))))))))</f>
        <v xml:space="preserve"> </v>
      </c>
      <c r="AA27" s="150" t="str">
        <f>IF('Koreksi (p)'!BX28='Isian Keg Perb &amp; Peng'!BK$4,'Isian Keg Perb &amp; Peng'!$A$4,IF('Koreksi (p)'!BX28='Isian Keg Perb &amp; Peng'!BK$5,'Isian Keg Perb &amp; Peng'!$A$5,IF('Koreksi (p)'!BX28='Isian Keg Perb &amp; Peng'!BK$6,'Isian Keg Perb &amp; Peng'!$A$6,IF('Koreksi (p)'!BX28='Isian Keg Perb &amp; Peng'!BK$7,'Isian Keg Perb &amp; Peng'!$A$7,IF('Koreksi (p)'!BX28='Isian Keg Perb &amp; Peng'!BK$8,'Isian Keg Perb &amp; Peng'!$A$8,IF('Koreksi (p)'!BX28='Isian Keg Perb &amp; Peng'!BK$9,'Isian Keg Perb &amp; Peng'!$A$9,IF('Koreksi (p)'!BX28='Isian Keg Perb &amp; Peng'!BK$10,'Isian Keg Perb &amp; Peng'!$A$10,IF('Koreksi (p)'!BX28='Isian Keg Perb &amp; Peng'!BK$11,'Isian Keg Perb &amp; Peng'!$A$11,IF('Koreksi (p)'!BX28='Isian Keg Perb &amp; Peng'!BK$12,'Isian Keg Perb &amp; Peng'!$A$12,IF('Koreksi (p)'!BX28='Isian Keg Perb &amp; Peng'!BK$13,'Isian Keg Perb &amp; Peng'!$A$13," "))))))))))</f>
        <v xml:space="preserve"> </v>
      </c>
      <c r="AB27" s="150" t="str">
        <f>IF('Koreksi (p)'!BY28='Isian Keg Perb &amp; Peng'!BL$4,'Isian Keg Perb &amp; Peng'!$A$4,IF('Koreksi (p)'!BY28='Isian Keg Perb &amp; Peng'!BL$5,'Isian Keg Perb &amp; Peng'!$A$5,IF('Koreksi (p)'!BY28='Isian Keg Perb &amp; Peng'!BL$6,'Isian Keg Perb &amp; Peng'!$A$6,IF('Koreksi (p)'!BY28='Isian Keg Perb &amp; Peng'!BL$7,'Isian Keg Perb &amp; Peng'!$A$7,IF('Koreksi (p)'!BY28='Isian Keg Perb &amp; Peng'!BL$8,'Isian Keg Perb &amp; Peng'!$A$8,IF('Koreksi (p)'!BY28='Isian Keg Perb &amp; Peng'!BL$9,'Isian Keg Perb &amp; Peng'!$A$9,IF('Koreksi (p)'!BY28='Isian Keg Perb &amp; Peng'!BL$10,'Isian Keg Perb &amp; Peng'!$A$10,IF('Koreksi (p)'!BY28='Isian Keg Perb &amp; Peng'!BL$11,'Isian Keg Perb &amp; Peng'!$A$11,IF('Koreksi (p)'!BY28='Isian Keg Perb &amp; Peng'!BL$12,'Isian Keg Perb &amp; Peng'!$A$12,IF('Koreksi (p)'!BY28='Isian Keg Perb &amp; Peng'!BL$13,'Isian Keg Perb &amp; Peng'!$A$13," "))))))))))</f>
        <v xml:space="preserve"> </v>
      </c>
      <c r="AC27" s="150" t="str">
        <f>IF('Koreksi (p)'!BZ28='Isian Keg Perb &amp; Peng'!BM$4,'Isian Keg Perb &amp; Peng'!$A$4,IF('Koreksi (p)'!BZ28='Isian Keg Perb &amp; Peng'!BM$5,'Isian Keg Perb &amp; Peng'!$A$5,IF('Koreksi (p)'!BZ28='Isian Keg Perb &amp; Peng'!BM$6,'Isian Keg Perb &amp; Peng'!$A$6,IF('Koreksi (p)'!BZ28='Isian Keg Perb &amp; Peng'!BM$7,'Isian Keg Perb &amp; Peng'!$A$7,IF('Koreksi (p)'!BZ28='Isian Keg Perb &amp; Peng'!BM$8,'Isian Keg Perb &amp; Peng'!$A$8,IF('Koreksi (p)'!BZ28='Isian Keg Perb &amp; Peng'!BM$9,'Isian Keg Perb &amp; Peng'!$A$9,IF('Koreksi (p)'!BZ28='Isian Keg Perb &amp; Peng'!BM$10,'Isian Keg Perb &amp; Peng'!$A$10,IF('Koreksi (p)'!BZ28='Isian Keg Perb &amp; Peng'!BM$11,'Isian Keg Perb &amp; Peng'!$A$11,IF('Koreksi (p)'!BZ28='Isian Keg Perb &amp; Peng'!BM$12,'Isian Keg Perb &amp; Peng'!$A$12,IF('Koreksi (p)'!BZ28='Isian Keg Perb &amp; Peng'!BM$13,'Isian Keg Perb &amp; Peng'!$A$13," "))))))))))</f>
        <v xml:space="preserve"> </v>
      </c>
      <c r="AD27" s="150" t="str">
        <f>IF('Koreksi (p)'!CA28='Isian Keg Perb &amp; Peng'!BN$4,'Isian Keg Perb &amp; Peng'!$A$4,IF('Koreksi (p)'!CA28='Isian Keg Perb &amp; Peng'!BN$5,'Isian Keg Perb &amp; Peng'!$A$5,IF('Koreksi (p)'!CA28='Isian Keg Perb &amp; Peng'!BN$6,'Isian Keg Perb &amp; Peng'!$A$6,IF('Koreksi (p)'!CA28='Isian Keg Perb &amp; Peng'!BN$7,'Isian Keg Perb &amp; Peng'!$A$7,IF('Koreksi (p)'!CA28='Isian Keg Perb &amp; Peng'!BN$8,'Isian Keg Perb &amp; Peng'!$A$8,IF('Koreksi (p)'!CA28='Isian Keg Perb &amp; Peng'!BN$9,'Isian Keg Perb &amp; Peng'!$A$9,IF('Koreksi (p)'!CA28='Isian Keg Perb &amp; Peng'!BN$10,'Isian Keg Perb &amp; Peng'!$A$10,IF('Koreksi (p)'!CA28='Isian Keg Perb &amp; Peng'!BN$11,'Isian Keg Perb &amp; Peng'!$A$11,IF('Koreksi (p)'!CA28='Isian Keg Perb &amp; Peng'!BN$12,'Isian Keg Perb &amp; Peng'!$A$12,IF('Koreksi (p)'!CA28='Isian Keg Perb &amp; Peng'!BN$13,'Isian Keg Perb &amp; Peng'!$A$13," "))))))))))</f>
        <v xml:space="preserve"> </v>
      </c>
      <c r="AE27" s="150" t="str">
        <f>IF('Koreksi (p)'!CB28='Isian Keg Perb &amp; Peng'!BO$4,'Isian Keg Perb &amp; Peng'!$A$4,IF('Koreksi (p)'!CB28='Isian Keg Perb &amp; Peng'!BO$5,'Isian Keg Perb &amp; Peng'!$A$5,IF('Koreksi (p)'!CB28='Isian Keg Perb &amp; Peng'!BO$6,'Isian Keg Perb &amp; Peng'!$A$6,IF('Koreksi (p)'!CB28='Isian Keg Perb &amp; Peng'!BO$7,'Isian Keg Perb &amp; Peng'!$A$7,IF('Koreksi (p)'!CB28='Isian Keg Perb &amp; Peng'!BO$8,'Isian Keg Perb &amp; Peng'!$A$8,IF('Koreksi (p)'!CB28='Isian Keg Perb &amp; Peng'!BO$9,'Isian Keg Perb &amp; Peng'!$A$9,IF('Koreksi (p)'!CB28='Isian Keg Perb &amp; Peng'!BO$10,'Isian Keg Perb &amp; Peng'!$A$10,IF('Koreksi (p)'!CB28='Isian Keg Perb &amp; Peng'!BO$11,'Isian Keg Perb &amp; Peng'!$A$11,IF('Koreksi (p)'!CB28='Isian Keg Perb &amp; Peng'!BO$12,'Isian Keg Perb &amp; Peng'!$A$12,IF('Koreksi (p)'!CB28='Isian Keg Perb &amp; Peng'!BO$13,'Isian Keg Perb &amp; Peng'!$A$13," "))))))))))</f>
        <v xml:space="preserve"> </v>
      </c>
      <c r="AF27" s="150" t="str">
        <f>IF('Koreksi (p)'!CC28='Isian Keg Perb &amp; Peng'!BP$4,'Isian Keg Perb &amp; Peng'!$A$4,IF('Koreksi (p)'!CC28='Isian Keg Perb &amp; Peng'!BP$5,'Isian Keg Perb &amp; Peng'!$A$5,IF('Koreksi (p)'!CC28='Isian Keg Perb &amp; Peng'!BP$6,'Isian Keg Perb &amp; Peng'!$A$6,IF('Koreksi (p)'!CC28='Isian Keg Perb &amp; Peng'!BP$7,'Isian Keg Perb &amp; Peng'!$A$7,IF('Koreksi (p)'!CC28='Isian Keg Perb &amp; Peng'!BP$8,'Isian Keg Perb &amp; Peng'!$A$8,IF('Koreksi (p)'!CC28='Isian Keg Perb &amp; Peng'!BP$9,'Isian Keg Perb &amp; Peng'!$A$9,IF('Koreksi (p)'!CC28='Isian Keg Perb &amp; Peng'!BP$10,'Isian Keg Perb &amp; Peng'!$A$10,IF('Koreksi (p)'!CC28='Isian Keg Perb &amp; Peng'!BP$11,'Isian Keg Perb &amp; Peng'!$A$11,IF('Koreksi (p)'!CC28='Isian Keg Perb &amp; Peng'!BP$12,'Isian Keg Perb &amp; Peng'!$A$12,IF('Koreksi (p)'!CC28='Isian Keg Perb &amp; Peng'!BP$13,'Isian Keg Perb &amp; Peng'!$A$13," "))))))))))</f>
        <v xml:space="preserve"> </v>
      </c>
      <c r="AG27" s="150" t="str">
        <f>IF('Koreksi (p)'!CD28='Isian Keg Perb &amp; Peng'!BQ$4,'Isian Keg Perb &amp; Peng'!$A$4,IF('Koreksi (p)'!CD28='Isian Keg Perb &amp; Peng'!BQ$5,'Isian Keg Perb &amp; Peng'!$A$5,IF('Koreksi (p)'!CD28='Isian Keg Perb &amp; Peng'!BQ$6,'Isian Keg Perb &amp; Peng'!$A$6,IF('Koreksi (p)'!CD28='Isian Keg Perb &amp; Peng'!BQ$7,'Isian Keg Perb &amp; Peng'!$A$7,IF('Koreksi (p)'!CD28='Isian Keg Perb &amp; Peng'!BQ$8,'Isian Keg Perb &amp; Peng'!$A$8,IF('Koreksi (p)'!CD28='Isian Keg Perb &amp; Peng'!BQ$9,'Isian Keg Perb &amp; Peng'!$A$9,IF('Koreksi (p)'!CD28='Isian Keg Perb &amp; Peng'!BQ$10,'Isian Keg Perb &amp; Peng'!$A$10,IF('Koreksi (p)'!CD28='Isian Keg Perb &amp; Peng'!BQ$11,'Isian Keg Perb &amp; Peng'!$A$11,IF('Koreksi (p)'!CD28='Isian Keg Perb &amp; Peng'!BQ$12,'Isian Keg Perb &amp; Peng'!$A$12,IF('Koreksi (p)'!CD28='Isian Keg Perb &amp; Peng'!BQ$13,'Isian Keg Perb &amp; Peng'!$A$13," "))))))))))</f>
        <v xml:space="preserve"> </v>
      </c>
      <c r="AH27" s="150" t="str">
        <f>IF('Koreksi (p)'!CE28='Isian Keg Perb &amp; Peng'!BR$4,'Isian Keg Perb &amp; Peng'!$A$4,IF('Koreksi (p)'!CE28='Isian Keg Perb &amp; Peng'!BR$5,'Isian Keg Perb &amp; Peng'!$A$5,IF('Koreksi (p)'!CE28='Isian Keg Perb &amp; Peng'!BR$6,'Isian Keg Perb &amp; Peng'!$A$6,IF('Koreksi (p)'!CE28='Isian Keg Perb &amp; Peng'!BR$7,'Isian Keg Perb &amp; Peng'!$A$7,IF('Koreksi (p)'!CE28='Isian Keg Perb &amp; Peng'!BR$8,'Isian Keg Perb &amp; Peng'!$A$8,IF('Koreksi (p)'!CE28='Isian Keg Perb &amp; Peng'!BR$9,'Isian Keg Perb &amp; Peng'!$A$9,IF('Koreksi (p)'!CE28='Isian Keg Perb &amp; Peng'!BR$10,'Isian Keg Perb &amp; Peng'!$A$10,IF('Koreksi (p)'!CE28='Isian Keg Perb &amp; Peng'!BR$11,'Isian Keg Perb &amp; Peng'!$A$11,IF('Koreksi (p)'!CE28='Isian Keg Perb &amp; Peng'!BR$12,'Isian Keg Perb &amp; Peng'!$A$12,IF('Koreksi (p)'!CE28='Isian Keg Perb &amp; Peng'!BR$13,'Isian Keg Perb &amp; Peng'!$A$13," "))))))))))</f>
        <v xml:space="preserve"> </v>
      </c>
      <c r="AI27" s="150" t="str">
        <f>IF('Koreksi (p)'!CF28='Isian Keg Perb &amp; Peng'!BS$4,'Isian Keg Perb &amp; Peng'!$A$4,IF('Koreksi (p)'!CF28='Isian Keg Perb &amp; Peng'!BS$5,'Isian Keg Perb &amp; Peng'!$A$5,IF('Koreksi (p)'!CF28='Isian Keg Perb &amp; Peng'!BS$6,'Isian Keg Perb &amp; Peng'!$A$6,IF('Koreksi (p)'!CF28='Isian Keg Perb &amp; Peng'!BS$7,'Isian Keg Perb &amp; Peng'!$A$7,IF('Koreksi (p)'!CF28='Isian Keg Perb &amp; Peng'!BS$8,'Isian Keg Perb &amp; Peng'!$A$8,IF('Koreksi (p)'!CF28='Isian Keg Perb &amp; Peng'!BS$9,'Isian Keg Perb &amp; Peng'!$A$9,IF('Koreksi (p)'!CF28='Isian Keg Perb &amp; Peng'!BS$10,'Isian Keg Perb &amp; Peng'!$A$10,IF('Koreksi (p)'!CF28='Isian Keg Perb &amp; Peng'!BS$11,'Isian Keg Perb &amp; Peng'!$A$11,IF('Koreksi (p)'!CF28='Isian Keg Perb &amp; Peng'!BS$12,'Isian Keg Perb &amp; Peng'!$A$12,IF('Koreksi (p)'!CF28='Isian Keg Perb &amp; Peng'!BS$13,'Isian Keg Perb &amp; Peng'!$A$13," "))))))))))</f>
        <v xml:space="preserve"> </v>
      </c>
      <c r="AJ27" s="150" t="str">
        <f>IF('Koreksi (p)'!CG28='Isian Keg Perb &amp; Peng'!BT$4,'Isian Keg Perb &amp; Peng'!$A$4,IF('Koreksi (p)'!CG28='Isian Keg Perb &amp; Peng'!BT$5,'Isian Keg Perb &amp; Peng'!$A$5,IF('Koreksi (p)'!CG28='Isian Keg Perb &amp; Peng'!BT$6,'Isian Keg Perb &amp; Peng'!$A$6,IF('Koreksi (p)'!CG28='Isian Keg Perb &amp; Peng'!BT$7,'Isian Keg Perb &amp; Peng'!$A$7,IF('Koreksi (p)'!CG28='Isian Keg Perb &amp; Peng'!BT$8,'Isian Keg Perb &amp; Peng'!$A$8,IF('Koreksi (p)'!CG28='Isian Keg Perb &amp; Peng'!BT$9,'Isian Keg Perb &amp; Peng'!$A$9,IF('Koreksi (p)'!CG28='Isian Keg Perb &amp; Peng'!BT$10,'Isian Keg Perb &amp; Peng'!$A$10,IF('Koreksi (p)'!CG28='Isian Keg Perb &amp; Peng'!BT$11,'Isian Keg Perb &amp; Peng'!$A$11,IF('Koreksi (p)'!CG28='Isian Keg Perb &amp; Peng'!BT$12,'Isian Keg Perb &amp; Peng'!$A$12,IF('Koreksi (p)'!CG28='Isian Keg Perb &amp; Peng'!BT$13,'Isian Keg Perb &amp; Peng'!$A$13," "))))))))))</f>
        <v xml:space="preserve"> </v>
      </c>
      <c r="AK27" s="150" t="str">
        <f>IF('Koreksi (p)'!CH28='Isian Keg Perb &amp; Peng'!BU$4,'Isian Keg Perb &amp; Peng'!$A$4,IF('Koreksi (p)'!CH28='Isian Keg Perb &amp; Peng'!BU$5,'Isian Keg Perb &amp; Peng'!$A$5,IF('Koreksi (p)'!CH28='Isian Keg Perb &amp; Peng'!BU$6,'Isian Keg Perb &amp; Peng'!$A$6,IF('Koreksi (p)'!CH28='Isian Keg Perb &amp; Peng'!BU$7,'Isian Keg Perb &amp; Peng'!$A$7,IF('Koreksi (p)'!CH28='Isian Keg Perb &amp; Peng'!BU$8,'Isian Keg Perb &amp; Peng'!$A$8,IF('Koreksi (p)'!CH28='Isian Keg Perb &amp; Peng'!BU$9,'Isian Keg Perb &amp; Peng'!$A$9,IF('Koreksi (p)'!CH28='Isian Keg Perb &amp; Peng'!BU$10,'Isian Keg Perb &amp; Peng'!$A$10,IF('Koreksi (p)'!CH28='Isian Keg Perb &amp; Peng'!BU$11,'Isian Keg Perb &amp; Peng'!$A$11,IF('Koreksi (p)'!CH28='Isian Keg Perb &amp; Peng'!BU$12,'Isian Keg Perb &amp; Peng'!$A$12,IF('Koreksi (p)'!CH28='Isian Keg Perb &amp; Peng'!BU$13,'Isian Keg Perb &amp; Peng'!$A$13," "))))))))))</f>
        <v xml:space="preserve"> </v>
      </c>
      <c r="AL27" s="150" t="str">
        <f>IF('Koreksi (p)'!CI28='Isian Keg Perb &amp; Peng'!BV$4,'Isian Keg Perb &amp; Peng'!$A$4,IF('Koreksi (p)'!CI28='Isian Keg Perb &amp; Peng'!BV$5,'Isian Keg Perb &amp; Peng'!$A$5,IF('Koreksi (p)'!CI28='Isian Keg Perb &amp; Peng'!BV$6,'Isian Keg Perb &amp; Peng'!$A$6,IF('Koreksi (p)'!CI28='Isian Keg Perb &amp; Peng'!BV$7,'Isian Keg Perb &amp; Peng'!$A$7,IF('Koreksi (p)'!CI28='Isian Keg Perb &amp; Peng'!BV$8,'Isian Keg Perb &amp; Peng'!$A$8,IF('Koreksi (p)'!CI28='Isian Keg Perb &amp; Peng'!BV$9,'Isian Keg Perb &amp; Peng'!$A$9,IF('Koreksi (p)'!CI28='Isian Keg Perb &amp; Peng'!BV$10,'Isian Keg Perb &amp; Peng'!$A$10,IF('Koreksi (p)'!CI28='Isian Keg Perb &amp; Peng'!BV$11,'Isian Keg Perb &amp; Peng'!$A$11,IF('Koreksi (p)'!CI28='Isian Keg Perb &amp; Peng'!BV$12,'Isian Keg Perb &amp; Peng'!$A$12,IF('Koreksi (p)'!CI28='Isian Keg Perb &amp; Peng'!BV$13,'Isian Keg Perb &amp; Peng'!$A$13," "))))))))))</f>
        <v xml:space="preserve"> </v>
      </c>
      <c r="AM27" s="150" t="str">
        <f>IF('Koreksi (p)'!CJ28='Isian Keg Perb &amp; Peng'!BW$4,'Isian Keg Perb &amp; Peng'!$A$4,IF('Koreksi (p)'!CJ28='Isian Keg Perb &amp; Peng'!BW$5,'Isian Keg Perb &amp; Peng'!$A$5,IF('Koreksi (p)'!CJ28='Isian Keg Perb &amp; Peng'!BW$6,'Isian Keg Perb &amp; Peng'!$A$6,IF('Koreksi (p)'!CJ28='Isian Keg Perb &amp; Peng'!BW$7,'Isian Keg Perb &amp; Peng'!$A$7,IF('Koreksi (p)'!CJ28='Isian Keg Perb &amp; Peng'!BW$8,'Isian Keg Perb &amp; Peng'!$A$8,IF('Koreksi (p)'!CJ28='Isian Keg Perb &amp; Peng'!BW$9,'Isian Keg Perb &amp; Peng'!$A$9,IF('Koreksi (p)'!CJ28='Isian Keg Perb &amp; Peng'!BW$10,'Isian Keg Perb &amp; Peng'!$A$10,IF('Koreksi (p)'!CJ28='Isian Keg Perb &amp; Peng'!BW$11,'Isian Keg Perb &amp; Peng'!$A$11,IF('Koreksi (p)'!CJ28='Isian Keg Perb &amp; Peng'!BW$12,'Isian Keg Perb &amp; Peng'!$A$12,IF('Koreksi (p)'!CJ28='Isian Keg Perb &amp; Peng'!BW$13,'Isian Keg Perb &amp; Peng'!$A$13," "))))))))))</f>
        <v xml:space="preserve"> </v>
      </c>
      <c r="AN27" s="150" t="str">
        <f>IF('Koreksi (p)'!CK28='Isian Keg Perb &amp; Peng'!BX$4,'Isian Keg Perb &amp; Peng'!$A$4,IF('Koreksi (p)'!CK28='Isian Keg Perb &amp; Peng'!BX$5,'Isian Keg Perb &amp; Peng'!$A$5,IF('Koreksi (p)'!CK28='Isian Keg Perb &amp; Peng'!BX$6,'Isian Keg Perb &amp; Peng'!$A$6,IF('Koreksi (p)'!CK28='Isian Keg Perb &amp; Peng'!BX$7,'Isian Keg Perb &amp; Peng'!$A$7,IF('Koreksi (p)'!CK28='Isian Keg Perb &amp; Peng'!BX$8,'Isian Keg Perb &amp; Peng'!$A$8,IF('Koreksi (p)'!CK28='Isian Keg Perb &amp; Peng'!BX$9,'Isian Keg Perb &amp; Peng'!$A$9,IF('Koreksi (p)'!CK28='Isian Keg Perb &amp; Peng'!BX$10,'Isian Keg Perb &amp; Peng'!$A$10,IF('Koreksi (p)'!CK28='Isian Keg Perb &amp; Peng'!BX$11,'Isian Keg Perb &amp; Peng'!$A$11,IF('Koreksi (p)'!CK28='Isian Keg Perb &amp; Peng'!BX$12,'Isian Keg Perb &amp; Peng'!$A$12,IF('Koreksi (p)'!CK28='Isian Keg Perb &amp; Peng'!BX$13,'Isian Keg Perb &amp; Peng'!$A$13," "))))))))))</f>
        <v xml:space="preserve"> </v>
      </c>
      <c r="AO27" s="150" t="str">
        <f>IF('Koreksi (p)'!CL28='Isian Keg Perb &amp; Peng'!BY$4,'Isian Keg Perb &amp; Peng'!$A$4,IF('Koreksi (p)'!CL28='Isian Keg Perb &amp; Peng'!BY$5,'Isian Keg Perb &amp; Peng'!$A$5,IF('Koreksi (p)'!CL28='Isian Keg Perb &amp; Peng'!BY$6,'Isian Keg Perb &amp; Peng'!$A$6,IF('Koreksi (p)'!CL28='Isian Keg Perb &amp; Peng'!BY$7,'Isian Keg Perb &amp; Peng'!$A$7,IF('Koreksi (p)'!CL28='Isian Keg Perb &amp; Peng'!BY$8,'Isian Keg Perb &amp; Peng'!$A$8,IF('Koreksi (p)'!CL28='Isian Keg Perb &amp; Peng'!BY$9,'Isian Keg Perb &amp; Peng'!$A$9,IF('Koreksi (p)'!CL28='Isian Keg Perb &amp; Peng'!BY$10,'Isian Keg Perb &amp; Peng'!$A$10,IF('Koreksi (p)'!CL28='Isian Keg Perb &amp; Peng'!BY$11,'Isian Keg Perb &amp; Peng'!$A$11,IF('Koreksi (p)'!CL28='Isian Keg Perb &amp; Peng'!BY$12,'Isian Keg Perb &amp; Peng'!$A$12,IF('Koreksi (p)'!CL28='Isian Keg Perb &amp; Peng'!BY$13,'Isian Keg Perb &amp; Peng'!$A$13," "))))))))))</f>
        <v xml:space="preserve"> </v>
      </c>
      <c r="AP27" s="150" t="str">
        <f>IF('Koreksi (p)'!CM28='Isian Keg Perb &amp; Peng'!BZ$4,'Isian Keg Perb &amp; Peng'!$A$4,IF('Koreksi (p)'!CM28='Isian Keg Perb &amp; Peng'!BZ$5,'Isian Keg Perb &amp; Peng'!$A$5,IF('Koreksi (p)'!CM28='Isian Keg Perb &amp; Peng'!BZ$6,'Isian Keg Perb &amp; Peng'!$A$6,IF('Koreksi (p)'!CM28='Isian Keg Perb &amp; Peng'!BZ$7,'Isian Keg Perb &amp; Peng'!$A$7,IF('Koreksi (p)'!CM28='Isian Keg Perb &amp; Peng'!BZ$8,'Isian Keg Perb &amp; Peng'!$A$8,IF('Koreksi (p)'!CM28='Isian Keg Perb &amp; Peng'!BZ$9,'Isian Keg Perb &amp; Peng'!$A$9,IF('Koreksi (p)'!CM28='Isian Keg Perb &amp; Peng'!BZ$10,'Isian Keg Perb &amp; Peng'!$A$10,IF('Koreksi (p)'!CM28='Isian Keg Perb &amp; Peng'!BZ$11,'Isian Keg Perb &amp; Peng'!$A$11,IF('Koreksi (p)'!CM28='Isian Keg Perb &amp; Peng'!BZ$12,'Isian Keg Perb &amp; Peng'!$A$12,IF('Koreksi (p)'!CM28='Isian Keg Perb &amp; Peng'!BZ$13,'Isian Keg Perb &amp; Peng'!$A$13," "))))))))))</f>
        <v xml:space="preserve"> </v>
      </c>
      <c r="AQ27" s="150" t="str">
        <f>IF('Koreksi (p)'!CN28='Isian Keg Perb &amp; Peng'!CA$4,'Isian Keg Perb &amp; Peng'!$A$4,IF('Koreksi (p)'!CN28='Isian Keg Perb &amp; Peng'!CA$5,'Isian Keg Perb &amp; Peng'!$A$5,IF('Koreksi (p)'!CN28='Isian Keg Perb &amp; Peng'!CA$6,'Isian Keg Perb &amp; Peng'!$A$6,IF('Koreksi (p)'!CN28='Isian Keg Perb &amp; Peng'!CA$7,'Isian Keg Perb &amp; Peng'!$A$7,IF('Koreksi (p)'!CN28='Isian Keg Perb &amp; Peng'!CA$8,'Isian Keg Perb &amp; Peng'!$A$8,IF('Koreksi (p)'!CN28='Isian Keg Perb &amp; Peng'!CA$9,'Isian Keg Perb &amp; Peng'!$A$9,IF('Koreksi (p)'!CN28='Isian Keg Perb &amp; Peng'!CA$10,'Isian Keg Perb &amp; Peng'!$A$10,IF('Koreksi (p)'!CN28='Isian Keg Perb &amp; Peng'!CA$11,'Isian Keg Perb &amp; Peng'!$A$11,IF('Koreksi (p)'!CN28='Isian Keg Perb &amp; Peng'!CA$12,'Isian Keg Perb &amp; Peng'!$A$12,IF('Koreksi (p)'!CN28='Isian Keg Perb &amp; Peng'!CA$13,'Isian Keg Perb &amp; Peng'!$A$13," "))))))))))</f>
        <v xml:space="preserve"> </v>
      </c>
      <c r="AR27" s="150" t="str">
        <f>IF('Koreksi (p)'!CO28='Isian Keg Perb &amp; Peng'!CB$4,'Isian Keg Perb &amp; Peng'!$A$4,IF('Koreksi (p)'!CO28='Isian Keg Perb &amp; Peng'!CB$5,'Isian Keg Perb &amp; Peng'!$A$5,IF('Koreksi (p)'!CO28='Isian Keg Perb &amp; Peng'!CB$6,'Isian Keg Perb &amp; Peng'!$A$6,IF('Koreksi (p)'!CO28='Isian Keg Perb &amp; Peng'!CB$7,'Isian Keg Perb &amp; Peng'!$A$7,IF('Koreksi (p)'!CO28='Isian Keg Perb &amp; Peng'!CB$8,'Isian Keg Perb &amp; Peng'!$A$8,IF('Koreksi (p)'!CO28='Isian Keg Perb &amp; Peng'!CB$9,'Isian Keg Perb &amp; Peng'!$A$9,IF('Koreksi (p)'!CO28='Isian Keg Perb &amp; Peng'!CB$10,'Isian Keg Perb &amp; Peng'!$A$10,IF('Koreksi (p)'!CO28='Isian Keg Perb &amp; Peng'!CB$11,'Isian Keg Perb &amp; Peng'!$A$11,IF('Koreksi (p)'!CO28='Isian Keg Perb &amp; Peng'!CB$12,'Isian Keg Perb &amp; Peng'!$A$12,IF('Koreksi (p)'!CO28='Isian Keg Perb &amp; Peng'!CB$13,'Isian Keg Perb &amp; Peng'!$A$13," "))))))))))</f>
        <v xml:space="preserve"> </v>
      </c>
      <c r="AS27" s="150" t="str">
        <f>IF('Koreksi (p)'!CP28='Isian Keg Perb &amp; Peng'!CC$4,'Isian Keg Perb &amp; Peng'!$A$4,IF('Koreksi (p)'!CP28='Isian Keg Perb &amp; Peng'!CC$5,'Isian Keg Perb &amp; Peng'!$A$5,IF('Koreksi (p)'!CP28='Isian Keg Perb &amp; Peng'!CC$6,'Isian Keg Perb &amp; Peng'!$A$6,IF('Koreksi (p)'!CP28='Isian Keg Perb &amp; Peng'!CC$7,'Isian Keg Perb &amp; Peng'!$A$7,IF('Koreksi (p)'!CP28='Isian Keg Perb &amp; Peng'!CC$8,'Isian Keg Perb &amp; Peng'!$A$8,IF('Koreksi (p)'!CP28='Isian Keg Perb &amp; Peng'!CC$9,'Isian Keg Perb &amp; Peng'!$A$9,IF('Koreksi (p)'!CP28='Isian Keg Perb &amp; Peng'!CC$10,'Isian Keg Perb &amp; Peng'!$A$10,IF('Koreksi (p)'!CP28='Isian Keg Perb &amp; Peng'!CC$11,'Isian Keg Perb &amp; Peng'!$A$11,IF('Koreksi (p)'!CP28='Isian Keg Perb &amp; Peng'!CC$12,'Isian Keg Perb &amp; Peng'!$A$12,IF('Koreksi (p)'!CP28='Isian Keg Perb &amp; Peng'!CC$13,'Isian Keg Perb &amp; Peng'!$A$13," "))))))))))</f>
        <v xml:space="preserve"> </v>
      </c>
      <c r="AT27" s="150" t="str">
        <f t="shared" si="0"/>
        <v xml:space="preserve">Besaran Pokok/Turunan Besaran Pokok/Turunan   tiga  lima                              </v>
      </c>
      <c r="AU27" s="150">
        <f t="shared" si="1"/>
        <v>1</v>
      </c>
      <c r="AV27" s="150" t="str">
        <f t="shared" si="2"/>
        <v xml:space="preserve">Besaran Pokok/Turunan, </v>
      </c>
      <c r="AW27" s="150" t="e">
        <f t="shared" si="3"/>
        <v>#VALUE!</v>
      </c>
      <c r="AX27" s="150" t="str">
        <f t="shared" si="4"/>
        <v/>
      </c>
      <c r="AY27" s="150">
        <f t="shared" si="5"/>
        <v>47</v>
      </c>
      <c r="AZ27" s="150" t="str">
        <f t="shared" si="6"/>
        <v xml:space="preserve">tiga, </v>
      </c>
      <c r="BA27" s="150" t="e">
        <f t="shared" si="7"/>
        <v>#VALUE!</v>
      </c>
      <c r="BB27" s="150" t="str">
        <f t="shared" si="8"/>
        <v/>
      </c>
      <c r="BC27" s="150">
        <f t="shared" si="9"/>
        <v>53</v>
      </c>
      <c r="BD27" s="150" t="str">
        <f t="shared" si="10"/>
        <v xml:space="preserve">lima, </v>
      </c>
      <c r="BE27" s="150" t="e">
        <f t="shared" si="11"/>
        <v>#VALUE!</v>
      </c>
      <c r="BF27" s="150" t="str">
        <f t="shared" si="12"/>
        <v/>
      </c>
      <c r="BG27" s="150" t="e">
        <f t="shared" si="13"/>
        <v>#VALUE!</v>
      </c>
      <c r="BH27" s="150" t="str">
        <f t="shared" si="14"/>
        <v/>
      </c>
      <c r="BI27" s="150" t="e">
        <f t="shared" si="15"/>
        <v>#VALUE!</v>
      </c>
      <c r="BJ27" s="150" t="str">
        <f t="shared" si="16"/>
        <v/>
      </c>
      <c r="BK27" s="150" t="e">
        <f t="shared" si="17"/>
        <v>#VALUE!</v>
      </c>
      <c r="BL27" s="150" t="str">
        <f t="shared" si="18"/>
        <v/>
      </c>
      <c r="BM27" s="150" t="e">
        <f t="shared" si="19"/>
        <v>#VALUE!</v>
      </c>
      <c r="BN27" s="150" t="str">
        <f t="shared" si="20"/>
        <v/>
      </c>
      <c r="BO27" s="26" t="str">
        <f t="shared" si="21"/>
        <v xml:space="preserve">Besaran Pokok/Turunan, tiga, lima, </v>
      </c>
      <c r="BP27" s="27" t="str">
        <f>IF(E27="X",'Isian Keg Perb &amp; Peng'!$CE$4,"")</f>
        <v>Mengerjakan soal</v>
      </c>
      <c r="BQ27" s="27" t="str">
        <f>IF(E27="X",'Isian Keg Perb &amp; Peng'!$CF$4,"")</f>
        <v>koreksi</v>
      </c>
    </row>
    <row r="28" spans="2:69" s="30" customFormat="1" ht="59.25" hidden="1" customHeight="1">
      <c r="B28" s="27">
        <f>'Analisis (p)'!A30</f>
        <v>17</v>
      </c>
      <c r="C28" s="25" t="str">
        <f>'Analisis (p)'!B30</f>
        <v>MUHAMAD KHANIF HIDAYATULOH</v>
      </c>
      <c r="D28" s="32"/>
      <c r="E28" s="27" t="str">
        <f>'Analisis (p)'!CJ30</f>
        <v>-</v>
      </c>
      <c r="F28" s="150" t="str">
        <f>IF('Koreksi (p)'!BC29='Isian Keg Perb &amp; Peng'!AP$4,'Isian Keg Perb &amp; Peng'!$A$4,IF('Koreksi (p)'!BC29='Isian Keg Perb &amp; Peng'!AP$5,'Isian Keg Perb &amp; Peng'!$A$5,IF('Koreksi (p)'!BC29='Isian Keg Perb &amp; Peng'!AP$6,'Isian Keg Perb &amp; Peng'!$A$6,IF('Koreksi (p)'!BC29='Isian Keg Perb &amp; Peng'!AP$7,'Isian Keg Perb &amp; Peng'!$A$7,IF('Koreksi (p)'!BC29='Isian Keg Perb &amp; Peng'!AP$8,'Isian Keg Perb &amp; Peng'!$A$8,IF('Koreksi (p)'!BC29='Isian Keg Perb &amp; Peng'!AP$9,'Isian Keg Perb &amp; Peng'!$A$9,IF('Koreksi (p)'!BC29='Isian Keg Perb &amp; Peng'!AP$10,'Isian Keg Perb &amp; Peng'!$A$10,IF('Koreksi (p)'!BC29='Isian Keg Perb &amp; Peng'!AP$11,'Isian Keg Perb &amp; Peng'!$A$11,IF('Koreksi (p)'!BC29='Isian Keg Perb &amp; Peng'!AP$12,'Isian Keg Perb &amp; Peng'!$A$12,IF('Koreksi (p)'!BC29='Isian Keg Perb &amp; Peng'!AP$13,'Isian Keg Perb &amp; Peng'!$A$13," "))))))))))</f>
        <v xml:space="preserve"> </v>
      </c>
      <c r="G28" s="150" t="str">
        <f>IF('Koreksi (p)'!BD29='Isian Keg Perb &amp; Peng'!AQ$4,'Isian Keg Perb &amp; Peng'!$A$4,IF('Koreksi (p)'!BD29='Isian Keg Perb &amp; Peng'!AQ$5,'Isian Keg Perb &amp; Peng'!$A$5,IF('Koreksi (p)'!BD29='Isian Keg Perb &amp; Peng'!AQ$6,'Isian Keg Perb &amp; Peng'!$A$6,IF('Koreksi (p)'!BD29='Isian Keg Perb &amp; Peng'!AQ$7,'Isian Keg Perb &amp; Peng'!$A$7,IF('Koreksi (p)'!BD29='Isian Keg Perb &amp; Peng'!AQ$8,'Isian Keg Perb &amp; Peng'!$A$8,IF('Koreksi (p)'!BD29='Isian Keg Perb &amp; Peng'!AQ$9,'Isian Keg Perb &amp; Peng'!$A$9,IF('Koreksi (p)'!BD29='Isian Keg Perb &amp; Peng'!AQ$10,'Isian Keg Perb &amp; Peng'!$A$10,IF('Koreksi (p)'!BD29='Isian Keg Perb &amp; Peng'!AQ$11,'Isian Keg Perb &amp; Peng'!$A$11,IF('Koreksi (p)'!BD29='Isian Keg Perb &amp; Peng'!AQ$12,'Isian Keg Perb &amp; Peng'!$A$12,IF('Koreksi (p)'!BD29='Isian Keg Perb &amp; Peng'!AQ$13,'Isian Keg Perb &amp; Peng'!$A$13," "))))))))))</f>
        <v xml:space="preserve"> </v>
      </c>
      <c r="H28" s="150" t="str">
        <f>IF('Koreksi (p)'!BE29='Isian Keg Perb &amp; Peng'!AR$4,'Isian Keg Perb &amp; Peng'!$A$4,IF('Koreksi (p)'!BE29='Isian Keg Perb &amp; Peng'!AR$5,'Isian Keg Perb &amp; Peng'!$A$5,IF('Koreksi (p)'!BE29='Isian Keg Perb &amp; Peng'!AR$6,'Isian Keg Perb &amp; Peng'!$A$6,IF('Koreksi (p)'!BE29='Isian Keg Perb &amp; Peng'!AR$7,'Isian Keg Perb &amp; Peng'!$A$7,IF('Koreksi (p)'!BE29='Isian Keg Perb &amp; Peng'!AR$8,'Isian Keg Perb &amp; Peng'!$A$8,IF('Koreksi (p)'!BE29='Isian Keg Perb &amp; Peng'!AR$9,'Isian Keg Perb &amp; Peng'!$A$9,IF('Koreksi (p)'!BE29='Isian Keg Perb &amp; Peng'!AR$10,'Isian Keg Perb &amp; Peng'!$A$10,IF('Koreksi (p)'!BE29='Isian Keg Perb &amp; Peng'!AR$11,'Isian Keg Perb &amp; Peng'!$A$11,IF('Koreksi (p)'!BE29='Isian Keg Perb &amp; Peng'!AR$12,'Isian Keg Perb &amp; Peng'!$A$12,IF('Koreksi (p)'!BE29='Isian Keg Perb &amp; Peng'!AR$13,'Isian Keg Perb &amp; Peng'!$A$13," "))))))))))</f>
        <v xml:space="preserve"> </v>
      </c>
      <c r="I28" s="150" t="str">
        <f>IF('Koreksi (p)'!BF29='Isian Keg Perb &amp; Peng'!AS$4,'Isian Keg Perb &amp; Peng'!$A$4,IF('Koreksi (p)'!BF29='Isian Keg Perb &amp; Peng'!AS$5,'Isian Keg Perb &amp; Peng'!$A$5,IF('Koreksi (p)'!BF29='Isian Keg Perb &amp; Peng'!AS$6,'Isian Keg Perb &amp; Peng'!$A$6,IF('Koreksi (p)'!BF29='Isian Keg Perb &amp; Peng'!AS$7,'Isian Keg Perb &amp; Peng'!$A$7,IF('Koreksi (p)'!BF29='Isian Keg Perb &amp; Peng'!AS$8,'Isian Keg Perb &amp; Peng'!$A$8,IF('Koreksi (p)'!BF29='Isian Keg Perb &amp; Peng'!AS$9,'Isian Keg Perb &amp; Peng'!$A$9,IF('Koreksi (p)'!BF29='Isian Keg Perb &amp; Peng'!AS$10,'Isian Keg Perb &amp; Peng'!$A$10,IF('Koreksi (p)'!BF29='Isian Keg Perb &amp; Peng'!AS$11,'Isian Keg Perb &amp; Peng'!$A$11,IF('Koreksi (p)'!BF29='Isian Keg Perb &amp; Peng'!AS$12,'Isian Keg Perb &amp; Peng'!$A$12,IF('Koreksi (p)'!BF29='Isian Keg Perb &amp; Peng'!AS$13,'Isian Keg Perb &amp; Peng'!$A$13," "))))))))))</f>
        <v>Satuan Besaran</v>
      </c>
      <c r="J28" s="150" t="str">
        <f>IF('Koreksi (p)'!BG29='Isian Keg Perb &amp; Peng'!AT$4,'Isian Keg Perb &amp; Peng'!$A$4,IF('Koreksi (p)'!BG29='Isian Keg Perb &amp; Peng'!AT$5,'Isian Keg Perb &amp; Peng'!$A$5,IF('Koreksi (p)'!BG29='Isian Keg Perb &amp; Peng'!AT$6,'Isian Keg Perb &amp; Peng'!$A$6,IF('Koreksi (p)'!BG29='Isian Keg Perb &amp; Peng'!AT$7,'Isian Keg Perb &amp; Peng'!$A$7,IF('Koreksi (p)'!BG29='Isian Keg Perb &amp; Peng'!AT$8,'Isian Keg Perb &amp; Peng'!$A$8,IF('Koreksi (p)'!BG29='Isian Keg Perb &amp; Peng'!AT$9,'Isian Keg Perb &amp; Peng'!$A$9,IF('Koreksi (p)'!BG29='Isian Keg Perb &amp; Peng'!AT$10,'Isian Keg Perb &amp; Peng'!$A$10,IF('Koreksi (p)'!BG29='Isian Keg Perb &amp; Peng'!AT$11,'Isian Keg Perb &amp; Peng'!$A$11,IF('Koreksi (p)'!BG29='Isian Keg Perb &amp; Peng'!AT$12,'Isian Keg Perb &amp; Peng'!$A$12,IF('Koreksi (p)'!BG29='Isian Keg Perb &amp; Peng'!AT$13,'Isian Keg Perb &amp; Peng'!$A$13," "))))))))))</f>
        <v xml:space="preserve"> </v>
      </c>
      <c r="K28" s="150" t="str">
        <f>IF('Koreksi (p)'!BH29='Isian Keg Perb &amp; Peng'!AU$4,'Isian Keg Perb &amp; Peng'!$A$4,IF('Koreksi (p)'!BH29='Isian Keg Perb &amp; Peng'!AU$5,'Isian Keg Perb &amp; Peng'!$A$5,IF('Koreksi (p)'!BH29='Isian Keg Perb &amp; Peng'!AU$6,'Isian Keg Perb &amp; Peng'!$A$6,IF('Koreksi (p)'!BH29='Isian Keg Perb &amp; Peng'!AU$7,'Isian Keg Perb &amp; Peng'!$A$7,IF('Koreksi (p)'!BH29='Isian Keg Perb &amp; Peng'!AU$8,'Isian Keg Perb &amp; Peng'!$A$8,IF('Koreksi (p)'!BH29='Isian Keg Perb &amp; Peng'!AU$9,'Isian Keg Perb &amp; Peng'!$A$9,IF('Koreksi (p)'!BH29='Isian Keg Perb &amp; Peng'!AU$10,'Isian Keg Perb &amp; Peng'!$A$10,IF('Koreksi (p)'!BH29='Isian Keg Perb &amp; Peng'!AU$11,'Isian Keg Perb &amp; Peng'!$A$11,IF('Koreksi (p)'!BH29='Isian Keg Perb &amp; Peng'!AU$12,'Isian Keg Perb &amp; Peng'!$A$12,IF('Koreksi (p)'!BH29='Isian Keg Perb &amp; Peng'!AU$13,'Isian Keg Perb &amp; Peng'!$A$13," "))))))))))</f>
        <v xml:space="preserve"> </v>
      </c>
      <c r="L28" s="150" t="str">
        <f>IF('Koreksi (p)'!BI29='Isian Keg Perb &amp; Peng'!AV$4,'Isian Keg Perb &amp; Peng'!$A$4,IF('Koreksi (p)'!BI29='Isian Keg Perb &amp; Peng'!AV$5,'Isian Keg Perb &amp; Peng'!$A$5,IF('Koreksi (p)'!BI29='Isian Keg Perb &amp; Peng'!AV$6,'Isian Keg Perb &amp; Peng'!$A$6,IF('Koreksi (p)'!BI29='Isian Keg Perb &amp; Peng'!AV$7,'Isian Keg Perb &amp; Peng'!$A$7,IF('Koreksi (p)'!BI29='Isian Keg Perb &amp; Peng'!AV$8,'Isian Keg Perb &amp; Peng'!$A$8,IF('Koreksi (p)'!BI29='Isian Keg Perb &amp; Peng'!AV$9,'Isian Keg Perb &amp; Peng'!$A$9,IF('Koreksi (p)'!BI29='Isian Keg Perb &amp; Peng'!AV$10,'Isian Keg Perb &amp; Peng'!$A$10,IF('Koreksi (p)'!BI29='Isian Keg Perb &amp; Peng'!AV$11,'Isian Keg Perb &amp; Peng'!$A$11,IF('Koreksi (p)'!BI29='Isian Keg Perb &amp; Peng'!AV$12,'Isian Keg Perb &amp; Peng'!$A$12,IF('Koreksi (p)'!BI29='Isian Keg Perb &amp; Peng'!AV$13,'Isian Keg Perb &amp; Peng'!$A$13," "))))))))))</f>
        <v xml:space="preserve"> </v>
      </c>
      <c r="M28" s="150" t="str">
        <f>IF('Koreksi (p)'!BJ29='Isian Keg Perb &amp; Peng'!AW$4,'Isian Keg Perb &amp; Peng'!$A$4,IF('Koreksi (p)'!BJ29='Isian Keg Perb &amp; Peng'!AW$5,'Isian Keg Perb &amp; Peng'!$A$5,IF('Koreksi (p)'!BJ29='Isian Keg Perb &amp; Peng'!AW$6,'Isian Keg Perb &amp; Peng'!$A$6,IF('Koreksi (p)'!BJ29='Isian Keg Perb &amp; Peng'!AW$7,'Isian Keg Perb &amp; Peng'!$A$7,IF('Koreksi (p)'!BJ29='Isian Keg Perb &amp; Peng'!AW$8,'Isian Keg Perb &amp; Peng'!$A$8,IF('Koreksi (p)'!BJ29='Isian Keg Perb &amp; Peng'!AW$9,'Isian Keg Perb &amp; Peng'!$A$9,IF('Koreksi (p)'!BJ29='Isian Keg Perb &amp; Peng'!AW$10,'Isian Keg Perb &amp; Peng'!$A$10,IF('Koreksi (p)'!BJ29='Isian Keg Perb &amp; Peng'!AW$11,'Isian Keg Perb &amp; Peng'!$A$11,IF('Koreksi (p)'!BJ29='Isian Keg Perb &amp; Peng'!AW$12,'Isian Keg Perb &amp; Peng'!$A$12,IF('Koreksi (p)'!BJ29='Isian Keg Perb &amp; Peng'!AW$13,'Isian Keg Perb &amp; Peng'!$A$13," "))))))))))</f>
        <v xml:space="preserve"> </v>
      </c>
      <c r="N28" s="150" t="str">
        <f>IF('Koreksi (p)'!BK29='Isian Keg Perb &amp; Peng'!AX$4,'Isian Keg Perb &amp; Peng'!$A$4,IF('Koreksi (p)'!BK29='Isian Keg Perb &amp; Peng'!AX$5,'Isian Keg Perb &amp; Peng'!$A$5,IF('Koreksi (p)'!BK29='Isian Keg Perb &amp; Peng'!AX$6,'Isian Keg Perb &amp; Peng'!$A$6,IF('Koreksi (p)'!BK29='Isian Keg Perb &amp; Peng'!AX$7,'Isian Keg Perb &amp; Peng'!$A$7,IF('Koreksi (p)'!BK29='Isian Keg Perb &amp; Peng'!AX$8,'Isian Keg Perb &amp; Peng'!$A$8,IF('Koreksi (p)'!BK29='Isian Keg Perb &amp; Peng'!AX$9,'Isian Keg Perb &amp; Peng'!$A$9,IF('Koreksi (p)'!BK29='Isian Keg Perb &amp; Peng'!AX$10,'Isian Keg Perb &amp; Peng'!$A$10,IF('Koreksi (p)'!BK29='Isian Keg Perb &amp; Peng'!AX$11,'Isian Keg Perb &amp; Peng'!$A$11,IF('Koreksi (p)'!BK29='Isian Keg Perb &amp; Peng'!AX$12,'Isian Keg Perb &amp; Peng'!$A$12,IF('Koreksi (p)'!BK29='Isian Keg Perb &amp; Peng'!AX$13,'Isian Keg Perb &amp; Peng'!$A$13," "))))))))))</f>
        <v>empat</v>
      </c>
      <c r="O28" s="150" t="str">
        <f>IF('Koreksi (p)'!BL29='Isian Keg Perb &amp; Peng'!AY$4,'Isian Keg Perb &amp; Peng'!$A$4,IF('Koreksi (p)'!BL29='Isian Keg Perb &amp; Peng'!AY$5,'Isian Keg Perb &amp; Peng'!$A$5,IF('Koreksi (p)'!BL29='Isian Keg Perb &amp; Peng'!AY$6,'Isian Keg Perb &amp; Peng'!$A$6,IF('Koreksi (p)'!BL29='Isian Keg Perb &amp; Peng'!AY$7,'Isian Keg Perb &amp; Peng'!$A$7,IF('Koreksi (p)'!BL29='Isian Keg Perb &amp; Peng'!AY$8,'Isian Keg Perb &amp; Peng'!$A$8,IF('Koreksi (p)'!BL29='Isian Keg Perb &amp; Peng'!AY$9,'Isian Keg Perb &amp; Peng'!$A$9,IF('Koreksi (p)'!BL29='Isian Keg Perb &amp; Peng'!AY$10,'Isian Keg Perb &amp; Peng'!$A$10,IF('Koreksi (p)'!BL29='Isian Keg Perb &amp; Peng'!AY$11,'Isian Keg Perb &amp; Peng'!$A$11,IF('Koreksi (p)'!BL29='Isian Keg Perb &amp; Peng'!AY$12,'Isian Keg Perb &amp; Peng'!$A$12,IF('Koreksi (p)'!BL29='Isian Keg Perb &amp; Peng'!AY$13,'Isian Keg Perb &amp; Peng'!$A$13," "))))))))))</f>
        <v xml:space="preserve"> </v>
      </c>
      <c r="P28" s="150" t="str">
        <f>IF('Koreksi (p)'!BM29='Isian Keg Perb &amp; Peng'!AZ$4,'Isian Keg Perb &amp; Peng'!$A$4,IF('Koreksi (p)'!BM29='Isian Keg Perb &amp; Peng'!AZ$5,'Isian Keg Perb &amp; Peng'!$A$5,IF('Koreksi (p)'!BM29='Isian Keg Perb &amp; Peng'!AZ$6,'Isian Keg Perb &amp; Peng'!$A$6,IF('Koreksi (p)'!BM29='Isian Keg Perb &amp; Peng'!AZ$7,'Isian Keg Perb &amp; Peng'!$A$7,IF('Koreksi (p)'!BM29='Isian Keg Perb &amp; Peng'!AZ$8,'Isian Keg Perb &amp; Peng'!$A$8,IF('Koreksi (p)'!BM29='Isian Keg Perb &amp; Peng'!AZ$9,'Isian Keg Perb &amp; Peng'!$A$9,IF('Koreksi (p)'!BM29='Isian Keg Perb &amp; Peng'!AZ$10,'Isian Keg Perb &amp; Peng'!$A$10,IF('Koreksi (p)'!BM29='Isian Keg Perb &amp; Peng'!AZ$11,'Isian Keg Perb &amp; Peng'!$A$11,IF('Koreksi (p)'!BM29='Isian Keg Perb &amp; Peng'!AZ$12,'Isian Keg Perb &amp; Peng'!$A$12,IF('Koreksi (p)'!BM29='Isian Keg Perb &amp; Peng'!AZ$13,'Isian Keg Perb &amp; Peng'!$A$13," "))))))))))</f>
        <v xml:space="preserve"> </v>
      </c>
      <c r="Q28" s="150" t="str">
        <f>IF('Koreksi (p)'!BN29='Isian Keg Perb &amp; Peng'!BA$4,'Isian Keg Perb &amp; Peng'!$A$4,IF('Koreksi (p)'!BN29='Isian Keg Perb &amp; Peng'!BA$5,'Isian Keg Perb &amp; Peng'!$A$5,IF('Koreksi (p)'!BN29='Isian Keg Perb &amp; Peng'!BA$6,'Isian Keg Perb &amp; Peng'!$A$6,IF('Koreksi (p)'!BN29='Isian Keg Perb &amp; Peng'!BA$7,'Isian Keg Perb &amp; Peng'!$A$7,IF('Koreksi (p)'!BN29='Isian Keg Perb &amp; Peng'!BA$8,'Isian Keg Perb &amp; Peng'!$A$8,IF('Koreksi (p)'!BN29='Isian Keg Perb &amp; Peng'!BA$9,'Isian Keg Perb &amp; Peng'!$A$9,IF('Koreksi (p)'!BN29='Isian Keg Perb &amp; Peng'!BA$10,'Isian Keg Perb &amp; Peng'!$A$10,IF('Koreksi (p)'!BN29='Isian Keg Perb &amp; Peng'!BA$11,'Isian Keg Perb &amp; Peng'!$A$11,IF('Koreksi (p)'!BN29='Isian Keg Perb &amp; Peng'!BA$12,'Isian Keg Perb &amp; Peng'!$A$12,IF('Koreksi (p)'!BN29='Isian Keg Perb &amp; Peng'!BA$13,'Isian Keg Perb &amp; Peng'!$A$13," "))))))))))</f>
        <v xml:space="preserve"> </v>
      </c>
      <c r="R28" s="150" t="str">
        <f>IF('Koreksi (p)'!BO29='Isian Keg Perb &amp; Peng'!BB$4,'Isian Keg Perb &amp; Peng'!$A$4,IF('Koreksi (p)'!BO29='Isian Keg Perb &amp; Peng'!BB$5,'Isian Keg Perb &amp; Peng'!$A$5,IF('Koreksi (p)'!BO29='Isian Keg Perb &amp; Peng'!BB$6,'Isian Keg Perb &amp; Peng'!$A$6,IF('Koreksi (p)'!BO29='Isian Keg Perb &amp; Peng'!BB$7,'Isian Keg Perb &amp; Peng'!$A$7,IF('Koreksi (p)'!BO29='Isian Keg Perb &amp; Peng'!BB$8,'Isian Keg Perb &amp; Peng'!$A$8,IF('Koreksi (p)'!BO29='Isian Keg Perb &amp; Peng'!BB$9,'Isian Keg Perb &amp; Peng'!$A$9,IF('Koreksi (p)'!BO29='Isian Keg Perb &amp; Peng'!BB$10,'Isian Keg Perb &amp; Peng'!$A$10,IF('Koreksi (p)'!BO29='Isian Keg Perb &amp; Peng'!BB$11,'Isian Keg Perb &amp; Peng'!$A$11,IF('Koreksi (p)'!BO29='Isian Keg Perb &amp; Peng'!BB$12,'Isian Keg Perb &amp; Peng'!$A$12,IF('Koreksi (p)'!BO29='Isian Keg Perb &amp; Peng'!BB$13,'Isian Keg Perb &amp; Peng'!$A$13," "))))))))))</f>
        <v xml:space="preserve"> </v>
      </c>
      <c r="S28" s="150" t="str">
        <f>IF('Koreksi (p)'!BP29='Isian Keg Perb &amp; Peng'!BC$4,'Isian Keg Perb &amp; Peng'!$A$4,IF('Koreksi (p)'!BP29='Isian Keg Perb &amp; Peng'!BC$5,'Isian Keg Perb &amp; Peng'!$A$5,IF('Koreksi (p)'!BP29='Isian Keg Perb &amp; Peng'!BC$6,'Isian Keg Perb &amp; Peng'!$A$6,IF('Koreksi (p)'!BP29='Isian Keg Perb &amp; Peng'!BC$7,'Isian Keg Perb &amp; Peng'!$A$7,IF('Koreksi (p)'!BP29='Isian Keg Perb &amp; Peng'!BC$8,'Isian Keg Perb &amp; Peng'!$A$8,IF('Koreksi (p)'!BP29='Isian Keg Perb &amp; Peng'!BC$9,'Isian Keg Perb &amp; Peng'!$A$9,IF('Koreksi (p)'!BP29='Isian Keg Perb &amp; Peng'!BC$10,'Isian Keg Perb &amp; Peng'!$A$10,IF('Koreksi (p)'!BP29='Isian Keg Perb &amp; Peng'!BC$11,'Isian Keg Perb &amp; Peng'!$A$11,IF('Koreksi (p)'!BP29='Isian Keg Perb &amp; Peng'!BC$12,'Isian Keg Perb &amp; Peng'!$A$12,IF('Koreksi (p)'!BP29='Isian Keg Perb &amp; Peng'!BC$13,'Isian Keg Perb &amp; Peng'!$A$13," "))))))))))</f>
        <v xml:space="preserve"> </v>
      </c>
      <c r="T28" s="150" t="str">
        <f>IF('Koreksi (p)'!BQ29='Isian Keg Perb &amp; Peng'!BD$4,'Isian Keg Perb &amp; Peng'!$A$4,IF('Koreksi (p)'!BQ29='Isian Keg Perb &amp; Peng'!BD$5,'Isian Keg Perb &amp; Peng'!$A$5,IF('Koreksi (p)'!BQ29='Isian Keg Perb &amp; Peng'!BD$6,'Isian Keg Perb &amp; Peng'!$A$6,IF('Koreksi (p)'!BQ29='Isian Keg Perb &amp; Peng'!BD$7,'Isian Keg Perb &amp; Peng'!$A$7,IF('Koreksi (p)'!BQ29='Isian Keg Perb &amp; Peng'!BD$8,'Isian Keg Perb &amp; Peng'!$A$8,IF('Koreksi (p)'!BQ29='Isian Keg Perb &amp; Peng'!BD$9,'Isian Keg Perb &amp; Peng'!$A$9,IF('Koreksi (p)'!BQ29='Isian Keg Perb &amp; Peng'!BD$10,'Isian Keg Perb &amp; Peng'!$A$10,IF('Koreksi (p)'!BQ29='Isian Keg Perb &amp; Peng'!BD$11,'Isian Keg Perb &amp; Peng'!$A$11,IF('Koreksi (p)'!BQ29='Isian Keg Perb &amp; Peng'!BD$12,'Isian Keg Perb &amp; Peng'!$A$12,IF('Koreksi (p)'!BQ29='Isian Keg Perb &amp; Peng'!BD$13,'Isian Keg Perb &amp; Peng'!$A$13," "))))))))))</f>
        <v xml:space="preserve"> </v>
      </c>
      <c r="U28" s="150" t="str">
        <f>IF('Koreksi (p)'!BR29='Isian Keg Perb &amp; Peng'!BE$4,'Isian Keg Perb &amp; Peng'!$A$4,IF('Koreksi (p)'!BR29='Isian Keg Perb &amp; Peng'!BE$5,'Isian Keg Perb &amp; Peng'!$A$5,IF('Koreksi (p)'!BR29='Isian Keg Perb &amp; Peng'!BE$6,'Isian Keg Perb &amp; Peng'!$A$6,IF('Koreksi (p)'!BR29='Isian Keg Perb &amp; Peng'!BE$7,'Isian Keg Perb &amp; Peng'!$A$7,IF('Koreksi (p)'!BR29='Isian Keg Perb &amp; Peng'!BE$8,'Isian Keg Perb &amp; Peng'!$A$8,IF('Koreksi (p)'!BR29='Isian Keg Perb &amp; Peng'!BE$9,'Isian Keg Perb &amp; Peng'!$A$9,IF('Koreksi (p)'!BR29='Isian Keg Perb &amp; Peng'!BE$10,'Isian Keg Perb &amp; Peng'!$A$10,IF('Koreksi (p)'!BR29='Isian Keg Perb &amp; Peng'!BE$11,'Isian Keg Perb &amp; Peng'!$A$11,IF('Koreksi (p)'!BR29='Isian Keg Perb &amp; Peng'!BE$12,'Isian Keg Perb &amp; Peng'!$A$12,IF('Koreksi (p)'!BR29='Isian Keg Perb &amp; Peng'!BE$13,'Isian Keg Perb &amp; Peng'!$A$13," "))))))))))</f>
        <v xml:space="preserve"> </v>
      </c>
      <c r="V28" s="150" t="str">
        <f>IF('Koreksi (p)'!BS29='Isian Keg Perb &amp; Peng'!BF$4,'Isian Keg Perb &amp; Peng'!$A$4,IF('Koreksi (p)'!BS29='Isian Keg Perb &amp; Peng'!BF$5,'Isian Keg Perb &amp; Peng'!$A$5,IF('Koreksi (p)'!BS29='Isian Keg Perb &amp; Peng'!BF$6,'Isian Keg Perb &amp; Peng'!$A$6,IF('Koreksi (p)'!BS29='Isian Keg Perb &amp; Peng'!BF$7,'Isian Keg Perb &amp; Peng'!$A$7,IF('Koreksi (p)'!BS29='Isian Keg Perb &amp; Peng'!BF$8,'Isian Keg Perb &amp; Peng'!$A$8,IF('Koreksi (p)'!BS29='Isian Keg Perb &amp; Peng'!BF$9,'Isian Keg Perb &amp; Peng'!$A$9,IF('Koreksi (p)'!BS29='Isian Keg Perb &amp; Peng'!BF$10,'Isian Keg Perb &amp; Peng'!$A$10,IF('Koreksi (p)'!BS29='Isian Keg Perb &amp; Peng'!BF$11,'Isian Keg Perb &amp; Peng'!$A$11,IF('Koreksi (p)'!BS29='Isian Keg Perb &amp; Peng'!BF$12,'Isian Keg Perb &amp; Peng'!$A$12,IF('Koreksi (p)'!BS29='Isian Keg Perb &amp; Peng'!BF$13,'Isian Keg Perb &amp; Peng'!$A$13," "))))))))))</f>
        <v xml:space="preserve"> </v>
      </c>
      <c r="W28" s="150" t="str">
        <f>IF('Koreksi (p)'!BT29='Isian Keg Perb &amp; Peng'!BG$4,'Isian Keg Perb &amp; Peng'!$A$4,IF('Koreksi (p)'!BT29='Isian Keg Perb &amp; Peng'!BG$5,'Isian Keg Perb &amp; Peng'!$A$5,IF('Koreksi (p)'!BT29='Isian Keg Perb &amp; Peng'!BG$6,'Isian Keg Perb &amp; Peng'!$A$6,IF('Koreksi (p)'!BT29='Isian Keg Perb &amp; Peng'!BG$7,'Isian Keg Perb &amp; Peng'!$A$7,IF('Koreksi (p)'!BT29='Isian Keg Perb &amp; Peng'!BG$8,'Isian Keg Perb &amp; Peng'!$A$8,IF('Koreksi (p)'!BT29='Isian Keg Perb &amp; Peng'!BG$9,'Isian Keg Perb &amp; Peng'!$A$9,IF('Koreksi (p)'!BT29='Isian Keg Perb &amp; Peng'!BG$10,'Isian Keg Perb &amp; Peng'!$A$10,IF('Koreksi (p)'!BT29='Isian Keg Perb &amp; Peng'!BG$11,'Isian Keg Perb &amp; Peng'!$A$11,IF('Koreksi (p)'!BT29='Isian Keg Perb &amp; Peng'!BG$12,'Isian Keg Perb &amp; Peng'!$A$12,IF('Koreksi (p)'!BT29='Isian Keg Perb &amp; Peng'!BG$13,'Isian Keg Perb &amp; Peng'!$A$13," "))))))))))</f>
        <v xml:space="preserve"> </v>
      </c>
      <c r="X28" s="150" t="str">
        <f>IF('Koreksi (p)'!BU29='Isian Keg Perb &amp; Peng'!BH$4,'Isian Keg Perb &amp; Peng'!$A$4,IF('Koreksi (p)'!BU29='Isian Keg Perb &amp; Peng'!BH$5,'Isian Keg Perb &amp; Peng'!$A$5,IF('Koreksi (p)'!BU29='Isian Keg Perb &amp; Peng'!BH$6,'Isian Keg Perb &amp; Peng'!$A$6,IF('Koreksi (p)'!BU29='Isian Keg Perb &amp; Peng'!BH$7,'Isian Keg Perb &amp; Peng'!$A$7,IF('Koreksi (p)'!BU29='Isian Keg Perb &amp; Peng'!BH$8,'Isian Keg Perb &amp; Peng'!$A$8,IF('Koreksi (p)'!BU29='Isian Keg Perb &amp; Peng'!BH$9,'Isian Keg Perb &amp; Peng'!$A$9,IF('Koreksi (p)'!BU29='Isian Keg Perb &amp; Peng'!BH$10,'Isian Keg Perb &amp; Peng'!$A$10,IF('Koreksi (p)'!BU29='Isian Keg Perb &amp; Peng'!BH$11,'Isian Keg Perb &amp; Peng'!$A$11,IF('Koreksi (p)'!BU29='Isian Keg Perb &amp; Peng'!BH$12,'Isian Keg Perb &amp; Peng'!$A$12,IF('Koreksi (p)'!BU29='Isian Keg Perb &amp; Peng'!BH$13,'Isian Keg Perb &amp; Peng'!$A$13," "))))))))))</f>
        <v xml:space="preserve"> </v>
      </c>
      <c r="Y28" s="150" t="str">
        <f>IF('Koreksi (p)'!BV29='Isian Keg Perb &amp; Peng'!BI$4,'Isian Keg Perb &amp; Peng'!$A$4,IF('Koreksi (p)'!BV29='Isian Keg Perb &amp; Peng'!BI$5,'Isian Keg Perb &amp; Peng'!$A$5,IF('Koreksi (p)'!BV29='Isian Keg Perb &amp; Peng'!BI$6,'Isian Keg Perb &amp; Peng'!$A$6,IF('Koreksi (p)'!BV29='Isian Keg Perb &amp; Peng'!BI$7,'Isian Keg Perb &amp; Peng'!$A$7,IF('Koreksi (p)'!BV29='Isian Keg Perb &amp; Peng'!BI$8,'Isian Keg Perb &amp; Peng'!$A$8,IF('Koreksi (p)'!BV29='Isian Keg Perb &amp; Peng'!BI$9,'Isian Keg Perb &amp; Peng'!$A$9,IF('Koreksi (p)'!BV29='Isian Keg Perb &amp; Peng'!BI$10,'Isian Keg Perb &amp; Peng'!$A$10,IF('Koreksi (p)'!BV29='Isian Keg Perb &amp; Peng'!BI$11,'Isian Keg Perb &amp; Peng'!$A$11,IF('Koreksi (p)'!BV29='Isian Keg Perb &amp; Peng'!BI$12,'Isian Keg Perb &amp; Peng'!$A$12,IF('Koreksi (p)'!BV29='Isian Keg Perb &amp; Peng'!BI$13,'Isian Keg Perb &amp; Peng'!$A$13," "))))))))))</f>
        <v xml:space="preserve"> </v>
      </c>
      <c r="Z28" s="150" t="str">
        <f>IF('Koreksi (p)'!BW29='Isian Keg Perb &amp; Peng'!BJ$4,'Isian Keg Perb &amp; Peng'!$A$4,IF('Koreksi (p)'!BW29='Isian Keg Perb &amp; Peng'!BJ$5,'Isian Keg Perb &amp; Peng'!$A$5,IF('Koreksi (p)'!BW29='Isian Keg Perb &amp; Peng'!BJ$6,'Isian Keg Perb &amp; Peng'!$A$6,IF('Koreksi (p)'!BW29='Isian Keg Perb &amp; Peng'!BJ$7,'Isian Keg Perb &amp; Peng'!$A$7,IF('Koreksi (p)'!BW29='Isian Keg Perb &amp; Peng'!BJ$8,'Isian Keg Perb &amp; Peng'!$A$8,IF('Koreksi (p)'!BW29='Isian Keg Perb &amp; Peng'!BJ$9,'Isian Keg Perb &amp; Peng'!$A$9,IF('Koreksi (p)'!BW29='Isian Keg Perb &amp; Peng'!BJ$10,'Isian Keg Perb &amp; Peng'!$A$10,IF('Koreksi (p)'!BW29='Isian Keg Perb &amp; Peng'!BJ$11,'Isian Keg Perb &amp; Peng'!$A$11,IF('Koreksi (p)'!BW29='Isian Keg Perb &amp; Peng'!BJ$12,'Isian Keg Perb &amp; Peng'!$A$12,IF('Koreksi (p)'!BW29='Isian Keg Perb &amp; Peng'!BJ$13,'Isian Keg Perb &amp; Peng'!$A$13," "))))))))))</f>
        <v xml:space="preserve"> </v>
      </c>
      <c r="AA28" s="150" t="str">
        <f>IF('Koreksi (p)'!BX29='Isian Keg Perb &amp; Peng'!BK$4,'Isian Keg Perb &amp; Peng'!$A$4,IF('Koreksi (p)'!BX29='Isian Keg Perb &amp; Peng'!BK$5,'Isian Keg Perb &amp; Peng'!$A$5,IF('Koreksi (p)'!BX29='Isian Keg Perb &amp; Peng'!BK$6,'Isian Keg Perb &amp; Peng'!$A$6,IF('Koreksi (p)'!BX29='Isian Keg Perb &amp; Peng'!BK$7,'Isian Keg Perb &amp; Peng'!$A$7,IF('Koreksi (p)'!BX29='Isian Keg Perb &amp; Peng'!BK$8,'Isian Keg Perb &amp; Peng'!$A$8,IF('Koreksi (p)'!BX29='Isian Keg Perb &amp; Peng'!BK$9,'Isian Keg Perb &amp; Peng'!$A$9,IF('Koreksi (p)'!BX29='Isian Keg Perb &amp; Peng'!BK$10,'Isian Keg Perb &amp; Peng'!$A$10,IF('Koreksi (p)'!BX29='Isian Keg Perb &amp; Peng'!BK$11,'Isian Keg Perb &amp; Peng'!$A$11,IF('Koreksi (p)'!BX29='Isian Keg Perb &amp; Peng'!BK$12,'Isian Keg Perb &amp; Peng'!$A$12,IF('Koreksi (p)'!BX29='Isian Keg Perb &amp; Peng'!BK$13,'Isian Keg Perb &amp; Peng'!$A$13," "))))))))))</f>
        <v xml:space="preserve"> </v>
      </c>
      <c r="AB28" s="150" t="str">
        <f>IF('Koreksi (p)'!BY29='Isian Keg Perb &amp; Peng'!BL$4,'Isian Keg Perb &amp; Peng'!$A$4,IF('Koreksi (p)'!BY29='Isian Keg Perb &amp; Peng'!BL$5,'Isian Keg Perb &amp; Peng'!$A$5,IF('Koreksi (p)'!BY29='Isian Keg Perb &amp; Peng'!BL$6,'Isian Keg Perb &amp; Peng'!$A$6,IF('Koreksi (p)'!BY29='Isian Keg Perb &amp; Peng'!BL$7,'Isian Keg Perb &amp; Peng'!$A$7,IF('Koreksi (p)'!BY29='Isian Keg Perb &amp; Peng'!BL$8,'Isian Keg Perb &amp; Peng'!$A$8,IF('Koreksi (p)'!BY29='Isian Keg Perb &amp; Peng'!BL$9,'Isian Keg Perb &amp; Peng'!$A$9,IF('Koreksi (p)'!BY29='Isian Keg Perb &amp; Peng'!BL$10,'Isian Keg Perb &amp; Peng'!$A$10,IF('Koreksi (p)'!BY29='Isian Keg Perb &amp; Peng'!BL$11,'Isian Keg Perb &amp; Peng'!$A$11,IF('Koreksi (p)'!BY29='Isian Keg Perb &amp; Peng'!BL$12,'Isian Keg Perb &amp; Peng'!$A$12,IF('Koreksi (p)'!BY29='Isian Keg Perb &amp; Peng'!BL$13,'Isian Keg Perb &amp; Peng'!$A$13," "))))))))))</f>
        <v xml:space="preserve"> </v>
      </c>
      <c r="AC28" s="150" t="str">
        <f>IF('Koreksi (p)'!BZ29='Isian Keg Perb &amp; Peng'!BM$4,'Isian Keg Perb &amp; Peng'!$A$4,IF('Koreksi (p)'!BZ29='Isian Keg Perb &amp; Peng'!BM$5,'Isian Keg Perb &amp; Peng'!$A$5,IF('Koreksi (p)'!BZ29='Isian Keg Perb &amp; Peng'!BM$6,'Isian Keg Perb &amp; Peng'!$A$6,IF('Koreksi (p)'!BZ29='Isian Keg Perb &amp; Peng'!BM$7,'Isian Keg Perb &amp; Peng'!$A$7,IF('Koreksi (p)'!BZ29='Isian Keg Perb &amp; Peng'!BM$8,'Isian Keg Perb &amp; Peng'!$A$8,IF('Koreksi (p)'!BZ29='Isian Keg Perb &amp; Peng'!BM$9,'Isian Keg Perb &amp; Peng'!$A$9,IF('Koreksi (p)'!BZ29='Isian Keg Perb &amp; Peng'!BM$10,'Isian Keg Perb &amp; Peng'!$A$10,IF('Koreksi (p)'!BZ29='Isian Keg Perb &amp; Peng'!BM$11,'Isian Keg Perb &amp; Peng'!$A$11,IF('Koreksi (p)'!BZ29='Isian Keg Perb &amp; Peng'!BM$12,'Isian Keg Perb &amp; Peng'!$A$12,IF('Koreksi (p)'!BZ29='Isian Keg Perb &amp; Peng'!BM$13,'Isian Keg Perb &amp; Peng'!$A$13," "))))))))))</f>
        <v xml:space="preserve"> </v>
      </c>
      <c r="AD28" s="150" t="str">
        <f>IF('Koreksi (p)'!CA29='Isian Keg Perb &amp; Peng'!BN$4,'Isian Keg Perb &amp; Peng'!$A$4,IF('Koreksi (p)'!CA29='Isian Keg Perb &amp; Peng'!BN$5,'Isian Keg Perb &amp; Peng'!$A$5,IF('Koreksi (p)'!CA29='Isian Keg Perb &amp; Peng'!BN$6,'Isian Keg Perb &amp; Peng'!$A$6,IF('Koreksi (p)'!CA29='Isian Keg Perb &amp; Peng'!BN$7,'Isian Keg Perb &amp; Peng'!$A$7,IF('Koreksi (p)'!CA29='Isian Keg Perb &amp; Peng'!BN$8,'Isian Keg Perb &amp; Peng'!$A$8,IF('Koreksi (p)'!CA29='Isian Keg Perb &amp; Peng'!BN$9,'Isian Keg Perb &amp; Peng'!$A$9,IF('Koreksi (p)'!CA29='Isian Keg Perb &amp; Peng'!BN$10,'Isian Keg Perb &amp; Peng'!$A$10,IF('Koreksi (p)'!CA29='Isian Keg Perb &amp; Peng'!BN$11,'Isian Keg Perb &amp; Peng'!$A$11,IF('Koreksi (p)'!CA29='Isian Keg Perb &amp; Peng'!BN$12,'Isian Keg Perb &amp; Peng'!$A$12,IF('Koreksi (p)'!CA29='Isian Keg Perb &amp; Peng'!BN$13,'Isian Keg Perb &amp; Peng'!$A$13," "))))))))))</f>
        <v xml:space="preserve"> </v>
      </c>
      <c r="AE28" s="150" t="str">
        <f>IF('Koreksi (p)'!CB29='Isian Keg Perb &amp; Peng'!BO$4,'Isian Keg Perb &amp; Peng'!$A$4,IF('Koreksi (p)'!CB29='Isian Keg Perb &amp; Peng'!BO$5,'Isian Keg Perb &amp; Peng'!$A$5,IF('Koreksi (p)'!CB29='Isian Keg Perb &amp; Peng'!BO$6,'Isian Keg Perb &amp; Peng'!$A$6,IF('Koreksi (p)'!CB29='Isian Keg Perb &amp; Peng'!BO$7,'Isian Keg Perb &amp; Peng'!$A$7,IF('Koreksi (p)'!CB29='Isian Keg Perb &amp; Peng'!BO$8,'Isian Keg Perb &amp; Peng'!$A$8,IF('Koreksi (p)'!CB29='Isian Keg Perb &amp; Peng'!BO$9,'Isian Keg Perb &amp; Peng'!$A$9,IF('Koreksi (p)'!CB29='Isian Keg Perb &amp; Peng'!BO$10,'Isian Keg Perb &amp; Peng'!$A$10,IF('Koreksi (p)'!CB29='Isian Keg Perb &amp; Peng'!BO$11,'Isian Keg Perb &amp; Peng'!$A$11,IF('Koreksi (p)'!CB29='Isian Keg Perb &amp; Peng'!BO$12,'Isian Keg Perb &amp; Peng'!$A$12,IF('Koreksi (p)'!CB29='Isian Keg Perb &amp; Peng'!BO$13,'Isian Keg Perb &amp; Peng'!$A$13," "))))))))))</f>
        <v xml:space="preserve"> </v>
      </c>
      <c r="AF28" s="150" t="str">
        <f>IF('Koreksi (p)'!CC29='Isian Keg Perb &amp; Peng'!BP$4,'Isian Keg Perb &amp; Peng'!$A$4,IF('Koreksi (p)'!CC29='Isian Keg Perb &amp; Peng'!BP$5,'Isian Keg Perb &amp; Peng'!$A$5,IF('Koreksi (p)'!CC29='Isian Keg Perb &amp; Peng'!BP$6,'Isian Keg Perb &amp; Peng'!$A$6,IF('Koreksi (p)'!CC29='Isian Keg Perb &amp; Peng'!BP$7,'Isian Keg Perb &amp; Peng'!$A$7,IF('Koreksi (p)'!CC29='Isian Keg Perb &amp; Peng'!BP$8,'Isian Keg Perb &amp; Peng'!$A$8,IF('Koreksi (p)'!CC29='Isian Keg Perb &amp; Peng'!BP$9,'Isian Keg Perb &amp; Peng'!$A$9,IF('Koreksi (p)'!CC29='Isian Keg Perb &amp; Peng'!BP$10,'Isian Keg Perb &amp; Peng'!$A$10,IF('Koreksi (p)'!CC29='Isian Keg Perb &amp; Peng'!BP$11,'Isian Keg Perb &amp; Peng'!$A$11,IF('Koreksi (p)'!CC29='Isian Keg Perb &amp; Peng'!BP$12,'Isian Keg Perb &amp; Peng'!$A$12,IF('Koreksi (p)'!CC29='Isian Keg Perb &amp; Peng'!BP$13,'Isian Keg Perb &amp; Peng'!$A$13," "))))))))))</f>
        <v xml:space="preserve"> </v>
      </c>
      <c r="AG28" s="150" t="str">
        <f>IF('Koreksi (p)'!CD29='Isian Keg Perb &amp; Peng'!BQ$4,'Isian Keg Perb &amp; Peng'!$A$4,IF('Koreksi (p)'!CD29='Isian Keg Perb &amp; Peng'!BQ$5,'Isian Keg Perb &amp; Peng'!$A$5,IF('Koreksi (p)'!CD29='Isian Keg Perb &amp; Peng'!BQ$6,'Isian Keg Perb &amp; Peng'!$A$6,IF('Koreksi (p)'!CD29='Isian Keg Perb &amp; Peng'!BQ$7,'Isian Keg Perb &amp; Peng'!$A$7,IF('Koreksi (p)'!CD29='Isian Keg Perb &amp; Peng'!BQ$8,'Isian Keg Perb &amp; Peng'!$A$8,IF('Koreksi (p)'!CD29='Isian Keg Perb &amp; Peng'!BQ$9,'Isian Keg Perb &amp; Peng'!$A$9,IF('Koreksi (p)'!CD29='Isian Keg Perb &amp; Peng'!BQ$10,'Isian Keg Perb &amp; Peng'!$A$10,IF('Koreksi (p)'!CD29='Isian Keg Perb &amp; Peng'!BQ$11,'Isian Keg Perb &amp; Peng'!$A$11,IF('Koreksi (p)'!CD29='Isian Keg Perb &amp; Peng'!BQ$12,'Isian Keg Perb &amp; Peng'!$A$12,IF('Koreksi (p)'!CD29='Isian Keg Perb &amp; Peng'!BQ$13,'Isian Keg Perb &amp; Peng'!$A$13," "))))))))))</f>
        <v xml:space="preserve"> </v>
      </c>
      <c r="AH28" s="150" t="str">
        <f>IF('Koreksi (p)'!CE29='Isian Keg Perb &amp; Peng'!BR$4,'Isian Keg Perb &amp; Peng'!$A$4,IF('Koreksi (p)'!CE29='Isian Keg Perb &amp; Peng'!BR$5,'Isian Keg Perb &amp; Peng'!$A$5,IF('Koreksi (p)'!CE29='Isian Keg Perb &amp; Peng'!BR$6,'Isian Keg Perb &amp; Peng'!$A$6,IF('Koreksi (p)'!CE29='Isian Keg Perb &amp; Peng'!BR$7,'Isian Keg Perb &amp; Peng'!$A$7,IF('Koreksi (p)'!CE29='Isian Keg Perb &amp; Peng'!BR$8,'Isian Keg Perb &amp; Peng'!$A$8,IF('Koreksi (p)'!CE29='Isian Keg Perb &amp; Peng'!BR$9,'Isian Keg Perb &amp; Peng'!$A$9,IF('Koreksi (p)'!CE29='Isian Keg Perb &amp; Peng'!BR$10,'Isian Keg Perb &amp; Peng'!$A$10,IF('Koreksi (p)'!CE29='Isian Keg Perb &amp; Peng'!BR$11,'Isian Keg Perb &amp; Peng'!$A$11,IF('Koreksi (p)'!CE29='Isian Keg Perb &amp; Peng'!BR$12,'Isian Keg Perb &amp; Peng'!$A$12,IF('Koreksi (p)'!CE29='Isian Keg Perb &amp; Peng'!BR$13,'Isian Keg Perb &amp; Peng'!$A$13," "))))))))))</f>
        <v xml:space="preserve"> </v>
      </c>
      <c r="AI28" s="150" t="str">
        <f>IF('Koreksi (p)'!CF29='Isian Keg Perb &amp; Peng'!BS$4,'Isian Keg Perb &amp; Peng'!$A$4,IF('Koreksi (p)'!CF29='Isian Keg Perb &amp; Peng'!BS$5,'Isian Keg Perb &amp; Peng'!$A$5,IF('Koreksi (p)'!CF29='Isian Keg Perb &amp; Peng'!BS$6,'Isian Keg Perb &amp; Peng'!$A$6,IF('Koreksi (p)'!CF29='Isian Keg Perb &amp; Peng'!BS$7,'Isian Keg Perb &amp; Peng'!$A$7,IF('Koreksi (p)'!CF29='Isian Keg Perb &amp; Peng'!BS$8,'Isian Keg Perb &amp; Peng'!$A$8,IF('Koreksi (p)'!CF29='Isian Keg Perb &amp; Peng'!BS$9,'Isian Keg Perb &amp; Peng'!$A$9,IF('Koreksi (p)'!CF29='Isian Keg Perb &amp; Peng'!BS$10,'Isian Keg Perb &amp; Peng'!$A$10,IF('Koreksi (p)'!CF29='Isian Keg Perb &amp; Peng'!BS$11,'Isian Keg Perb &amp; Peng'!$A$11,IF('Koreksi (p)'!CF29='Isian Keg Perb &amp; Peng'!BS$12,'Isian Keg Perb &amp; Peng'!$A$12,IF('Koreksi (p)'!CF29='Isian Keg Perb &amp; Peng'!BS$13,'Isian Keg Perb &amp; Peng'!$A$13," "))))))))))</f>
        <v xml:space="preserve"> </v>
      </c>
      <c r="AJ28" s="150" t="str">
        <f>IF('Koreksi (p)'!CG29='Isian Keg Perb &amp; Peng'!BT$4,'Isian Keg Perb &amp; Peng'!$A$4,IF('Koreksi (p)'!CG29='Isian Keg Perb &amp; Peng'!BT$5,'Isian Keg Perb &amp; Peng'!$A$5,IF('Koreksi (p)'!CG29='Isian Keg Perb &amp; Peng'!BT$6,'Isian Keg Perb &amp; Peng'!$A$6,IF('Koreksi (p)'!CG29='Isian Keg Perb &amp; Peng'!BT$7,'Isian Keg Perb &amp; Peng'!$A$7,IF('Koreksi (p)'!CG29='Isian Keg Perb &amp; Peng'!BT$8,'Isian Keg Perb &amp; Peng'!$A$8,IF('Koreksi (p)'!CG29='Isian Keg Perb &amp; Peng'!BT$9,'Isian Keg Perb &amp; Peng'!$A$9,IF('Koreksi (p)'!CG29='Isian Keg Perb &amp; Peng'!BT$10,'Isian Keg Perb &amp; Peng'!$A$10,IF('Koreksi (p)'!CG29='Isian Keg Perb &amp; Peng'!BT$11,'Isian Keg Perb &amp; Peng'!$A$11,IF('Koreksi (p)'!CG29='Isian Keg Perb &amp; Peng'!BT$12,'Isian Keg Perb &amp; Peng'!$A$12,IF('Koreksi (p)'!CG29='Isian Keg Perb &amp; Peng'!BT$13,'Isian Keg Perb &amp; Peng'!$A$13," "))))))))))</f>
        <v xml:space="preserve"> </v>
      </c>
      <c r="AK28" s="150" t="str">
        <f>IF('Koreksi (p)'!CH29='Isian Keg Perb &amp; Peng'!BU$4,'Isian Keg Perb &amp; Peng'!$A$4,IF('Koreksi (p)'!CH29='Isian Keg Perb &amp; Peng'!BU$5,'Isian Keg Perb &amp; Peng'!$A$5,IF('Koreksi (p)'!CH29='Isian Keg Perb &amp; Peng'!BU$6,'Isian Keg Perb &amp; Peng'!$A$6,IF('Koreksi (p)'!CH29='Isian Keg Perb &amp; Peng'!BU$7,'Isian Keg Perb &amp; Peng'!$A$7,IF('Koreksi (p)'!CH29='Isian Keg Perb &amp; Peng'!BU$8,'Isian Keg Perb &amp; Peng'!$A$8,IF('Koreksi (p)'!CH29='Isian Keg Perb &amp; Peng'!BU$9,'Isian Keg Perb &amp; Peng'!$A$9,IF('Koreksi (p)'!CH29='Isian Keg Perb &amp; Peng'!BU$10,'Isian Keg Perb &amp; Peng'!$A$10,IF('Koreksi (p)'!CH29='Isian Keg Perb &amp; Peng'!BU$11,'Isian Keg Perb &amp; Peng'!$A$11,IF('Koreksi (p)'!CH29='Isian Keg Perb &amp; Peng'!BU$12,'Isian Keg Perb &amp; Peng'!$A$12,IF('Koreksi (p)'!CH29='Isian Keg Perb &amp; Peng'!BU$13,'Isian Keg Perb &amp; Peng'!$A$13," "))))))))))</f>
        <v xml:space="preserve"> </v>
      </c>
      <c r="AL28" s="150" t="str">
        <f>IF('Koreksi (p)'!CI29='Isian Keg Perb &amp; Peng'!BV$4,'Isian Keg Perb &amp; Peng'!$A$4,IF('Koreksi (p)'!CI29='Isian Keg Perb &amp; Peng'!BV$5,'Isian Keg Perb &amp; Peng'!$A$5,IF('Koreksi (p)'!CI29='Isian Keg Perb &amp; Peng'!BV$6,'Isian Keg Perb &amp; Peng'!$A$6,IF('Koreksi (p)'!CI29='Isian Keg Perb &amp; Peng'!BV$7,'Isian Keg Perb &amp; Peng'!$A$7,IF('Koreksi (p)'!CI29='Isian Keg Perb &amp; Peng'!BV$8,'Isian Keg Perb &amp; Peng'!$A$8,IF('Koreksi (p)'!CI29='Isian Keg Perb &amp; Peng'!BV$9,'Isian Keg Perb &amp; Peng'!$A$9,IF('Koreksi (p)'!CI29='Isian Keg Perb &amp; Peng'!BV$10,'Isian Keg Perb &amp; Peng'!$A$10,IF('Koreksi (p)'!CI29='Isian Keg Perb &amp; Peng'!BV$11,'Isian Keg Perb &amp; Peng'!$A$11,IF('Koreksi (p)'!CI29='Isian Keg Perb &amp; Peng'!BV$12,'Isian Keg Perb &amp; Peng'!$A$12,IF('Koreksi (p)'!CI29='Isian Keg Perb &amp; Peng'!BV$13,'Isian Keg Perb &amp; Peng'!$A$13," "))))))))))</f>
        <v xml:space="preserve"> </v>
      </c>
      <c r="AM28" s="150" t="str">
        <f>IF('Koreksi (p)'!CJ29='Isian Keg Perb &amp; Peng'!BW$4,'Isian Keg Perb &amp; Peng'!$A$4,IF('Koreksi (p)'!CJ29='Isian Keg Perb &amp; Peng'!BW$5,'Isian Keg Perb &amp; Peng'!$A$5,IF('Koreksi (p)'!CJ29='Isian Keg Perb &amp; Peng'!BW$6,'Isian Keg Perb &amp; Peng'!$A$6,IF('Koreksi (p)'!CJ29='Isian Keg Perb &amp; Peng'!BW$7,'Isian Keg Perb &amp; Peng'!$A$7,IF('Koreksi (p)'!CJ29='Isian Keg Perb &amp; Peng'!BW$8,'Isian Keg Perb &amp; Peng'!$A$8,IF('Koreksi (p)'!CJ29='Isian Keg Perb &amp; Peng'!BW$9,'Isian Keg Perb &amp; Peng'!$A$9,IF('Koreksi (p)'!CJ29='Isian Keg Perb &amp; Peng'!BW$10,'Isian Keg Perb &amp; Peng'!$A$10,IF('Koreksi (p)'!CJ29='Isian Keg Perb &amp; Peng'!BW$11,'Isian Keg Perb &amp; Peng'!$A$11,IF('Koreksi (p)'!CJ29='Isian Keg Perb &amp; Peng'!BW$12,'Isian Keg Perb &amp; Peng'!$A$12,IF('Koreksi (p)'!CJ29='Isian Keg Perb &amp; Peng'!BW$13,'Isian Keg Perb &amp; Peng'!$A$13," "))))))))))</f>
        <v xml:space="preserve"> </v>
      </c>
      <c r="AN28" s="150" t="str">
        <f>IF('Koreksi (p)'!CK29='Isian Keg Perb &amp; Peng'!BX$4,'Isian Keg Perb &amp; Peng'!$A$4,IF('Koreksi (p)'!CK29='Isian Keg Perb &amp; Peng'!BX$5,'Isian Keg Perb &amp; Peng'!$A$5,IF('Koreksi (p)'!CK29='Isian Keg Perb &amp; Peng'!BX$6,'Isian Keg Perb &amp; Peng'!$A$6,IF('Koreksi (p)'!CK29='Isian Keg Perb &amp; Peng'!BX$7,'Isian Keg Perb &amp; Peng'!$A$7,IF('Koreksi (p)'!CK29='Isian Keg Perb &amp; Peng'!BX$8,'Isian Keg Perb &amp; Peng'!$A$8,IF('Koreksi (p)'!CK29='Isian Keg Perb &amp; Peng'!BX$9,'Isian Keg Perb &amp; Peng'!$A$9,IF('Koreksi (p)'!CK29='Isian Keg Perb &amp; Peng'!BX$10,'Isian Keg Perb &amp; Peng'!$A$10,IF('Koreksi (p)'!CK29='Isian Keg Perb &amp; Peng'!BX$11,'Isian Keg Perb &amp; Peng'!$A$11,IF('Koreksi (p)'!CK29='Isian Keg Perb &amp; Peng'!BX$12,'Isian Keg Perb &amp; Peng'!$A$12,IF('Koreksi (p)'!CK29='Isian Keg Perb &amp; Peng'!BX$13,'Isian Keg Perb &amp; Peng'!$A$13," "))))))))))</f>
        <v xml:space="preserve"> </v>
      </c>
      <c r="AO28" s="150" t="str">
        <f>IF('Koreksi (p)'!CL29='Isian Keg Perb &amp; Peng'!BY$4,'Isian Keg Perb &amp; Peng'!$A$4,IF('Koreksi (p)'!CL29='Isian Keg Perb &amp; Peng'!BY$5,'Isian Keg Perb &amp; Peng'!$A$5,IF('Koreksi (p)'!CL29='Isian Keg Perb &amp; Peng'!BY$6,'Isian Keg Perb &amp; Peng'!$A$6,IF('Koreksi (p)'!CL29='Isian Keg Perb &amp; Peng'!BY$7,'Isian Keg Perb &amp; Peng'!$A$7,IF('Koreksi (p)'!CL29='Isian Keg Perb &amp; Peng'!BY$8,'Isian Keg Perb &amp; Peng'!$A$8,IF('Koreksi (p)'!CL29='Isian Keg Perb &amp; Peng'!BY$9,'Isian Keg Perb &amp; Peng'!$A$9,IF('Koreksi (p)'!CL29='Isian Keg Perb &amp; Peng'!BY$10,'Isian Keg Perb &amp; Peng'!$A$10,IF('Koreksi (p)'!CL29='Isian Keg Perb &amp; Peng'!BY$11,'Isian Keg Perb &amp; Peng'!$A$11,IF('Koreksi (p)'!CL29='Isian Keg Perb &amp; Peng'!BY$12,'Isian Keg Perb &amp; Peng'!$A$12,IF('Koreksi (p)'!CL29='Isian Keg Perb &amp; Peng'!BY$13,'Isian Keg Perb &amp; Peng'!$A$13," "))))))))))</f>
        <v xml:space="preserve"> </v>
      </c>
      <c r="AP28" s="150" t="str">
        <f>IF('Koreksi (p)'!CM29='Isian Keg Perb &amp; Peng'!BZ$4,'Isian Keg Perb &amp; Peng'!$A$4,IF('Koreksi (p)'!CM29='Isian Keg Perb &amp; Peng'!BZ$5,'Isian Keg Perb &amp; Peng'!$A$5,IF('Koreksi (p)'!CM29='Isian Keg Perb &amp; Peng'!BZ$6,'Isian Keg Perb &amp; Peng'!$A$6,IF('Koreksi (p)'!CM29='Isian Keg Perb &amp; Peng'!BZ$7,'Isian Keg Perb &amp; Peng'!$A$7,IF('Koreksi (p)'!CM29='Isian Keg Perb &amp; Peng'!BZ$8,'Isian Keg Perb &amp; Peng'!$A$8,IF('Koreksi (p)'!CM29='Isian Keg Perb &amp; Peng'!BZ$9,'Isian Keg Perb &amp; Peng'!$A$9,IF('Koreksi (p)'!CM29='Isian Keg Perb &amp; Peng'!BZ$10,'Isian Keg Perb &amp; Peng'!$A$10,IF('Koreksi (p)'!CM29='Isian Keg Perb &amp; Peng'!BZ$11,'Isian Keg Perb &amp; Peng'!$A$11,IF('Koreksi (p)'!CM29='Isian Keg Perb &amp; Peng'!BZ$12,'Isian Keg Perb &amp; Peng'!$A$12,IF('Koreksi (p)'!CM29='Isian Keg Perb &amp; Peng'!BZ$13,'Isian Keg Perb &amp; Peng'!$A$13," "))))))))))</f>
        <v xml:space="preserve"> </v>
      </c>
      <c r="AQ28" s="150" t="str">
        <f>IF('Koreksi (p)'!CN29='Isian Keg Perb &amp; Peng'!CA$4,'Isian Keg Perb &amp; Peng'!$A$4,IF('Koreksi (p)'!CN29='Isian Keg Perb &amp; Peng'!CA$5,'Isian Keg Perb &amp; Peng'!$A$5,IF('Koreksi (p)'!CN29='Isian Keg Perb &amp; Peng'!CA$6,'Isian Keg Perb &amp; Peng'!$A$6,IF('Koreksi (p)'!CN29='Isian Keg Perb &amp; Peng'!CA$7,'Isian Keg Perb &amp; Peng'!$A$7,IF('Koreksi (p)'!CN29='Isian Keg Perb &amp; Peng'!CA$8,'Isian Keg Perb &amp; Peng'!$A$8,IF('Koreksi (p)'!CN29='Isian Keg Perb &amp; Peng'!CA$9,'Isian Keg Perb &amp; Peng'!$A$9,IF('Koreksi (p)'!CN29='Isian Keg Perb &amp; Peng'!CA$10,'Isian Keg Perb &amp; Peng'!$A$10,IF('Koreksi (p)'!CN29='Isian Keg Perb &amp; Peng'!CA$11,'Isian Keg Perb &amp; Peng'!$A$11,IF('Koreksi (p)'!CN29='Isian Keg Perb &amp; Peng'!CA$12,'Isian Keg Perb &amp; Peng'!$A$12,IF('Koreksi (p)'!CN29='Isian Keg Perb &amp; Peng'!CA$13,'Isian Keg Perb &amp; Peng'!$A$13," "))))))))))</f>
        <v xml:space="preserve"> </v>
      </c>
      <c r="AR28" s="150" t="str">
        <f>IF('Koreksi (p)'!CO29='Isian Keg Perb &amp; Peng'!CB$4,'Isian Keg Perb &amp; Peng'!$A$4,IF('Koreksi (p)'!CO29='Isian Keg Perb &amp; Peng'!CB$5,'Isian Keg Perb &amp; Peng'!$A$5,IF('Koreksi (p)'!CO29='Isian Keg Perb &amp; Peng'!CB$6,'Isian Keg Perb &amp; Peng'!$A$6,IF('Koreksi (p)'!CO29='Isian Keg Perb &amp; Peng'!CB$7,'Isian Keg Perb &amp; Peng'!$A$7,IF('Koreksi (p)'!CO29='Isian Keg Perb &amp; Peng'!CB$8,'Isian Keg Perb &amp; Peng'!$A$8,IF('Koreksi (p)'!CO29='Isian Keg Perb &amp; Peng'!CB$9,'Isian Keg Perb &amp; Peng'!$A$9,IF('Koreksi (p)'!CO29='Isian Keg Perb &amp; Peng'!CB$10,'Isian Keg Perb &amp; Peng'!$A$10,IF('Koreksi (p)'!CO29='Isian Keg Perb &amp; Peng'!CB$11,'Isian Keg Perb &amp; Peng'!$A$11,IF('Koreksi (p)'!CO29='Isian Keg Perb &amp; Peng'!CB$12,'Isian Keg Perb &amp; Peng'!$A$12,IF('Koreksi (p)'!CO29='Isian Keg Perb &amp; Peng'!CB$13,'Isian Keg Perb &amp; Peng'!$A$13," "))))))))))</f>
        <v xml:space="preserve"> </v>
      </c>
      <c r="AS28" s="150" t="str">
        <f>IF('Koreksi (p)'!CP29='Isian Keg Perb &amp; Peng'!CC$4,'Isian Keg Perb &amp; Peng'!$A$4,IF('Koreksi (p)'!CP29='Isian Keg Perb &amp; Peng'!CC$5,'Isian Keg Perb &amp; Peng'!$A$5,IF('Koreksi (p)'!CP29='Isian Keg Perb &amp; Peng'!CC$6,'Isian Keg Perb &amp; Peng'!$A$6,IF('Koreksi (p)'!CP29='Isian Keg Perb &amp; Peng'!CC$7,'Isian Keg Perb &amp; Peng'!$A$7,IF('Koreksi (p)'!CP29='Isian Keg Perb &amp; Peng'!CC$8,'Isian Keg Perb &amp; Peng'!$A$8,IF('Koreksi (p)'!CP29='Isian Keg Perb &amp; Peng'!CC$9,'Isian Keg Perb &amp; Peng'!$A$9,IF('Koreksi (p)'!CP29='Isian Keg Perb &amp; Peng'!CC$10,'Isian Keg Perb &amp; Peng'!$A$10,IF('Koreksi (p)'!CP29='Isian Keg Perb &amp; Peng'!CC$11,'Isian Keg Perb &amp; Peng'!$A$11,IF('Koreksi (p)'!CP29='Isian Keg Perb &amp; Peng'!CC$12,'Isian Keg Perb &amp; Peng'!$A$12,IF('Koreksi (p)'!CP29='Isian Keg Perb &amp; Peng'!CC$13,'Isian Keg Perb &amp; Peng'!$A$13," "))))))))))</f>
        <v xml:space="preserve"> </v>
      </c>
      <c r="AT28" s="150" t="str">
        <f t="shared" si="0"/>
        <v xml:space="preserve">   Satuan Besaran    empat                               </v>
      </c>
      <c r="AU28" s="150" t="e">
        <f t="shared" si="1"/>
        <v>#VALUE!</v>
      </c>
      <c r="AV28" s="150" t="str">
        <f t="shared" si="2"/>
        <v/>
      </c>
      <c r="AW28" s="150">
        <f t="shared" si="3"/>
        <v>4</v>
      </c>
      <c r="AX28" s="150" t="str">
        <f t="shared" si="4"/>
        <v xml:space="preserve">Satuan Besaran, </v>
      </c>
      <c r="AY28" s="150" t="e">
        <f t="shared" si="5"/>
        <v>#VALUE!</v>
      </c>
      <c r="AZ28" s="150" t="str">
        <f t="shared" si="6"/>
        <v/>
      </c>
      <c r="BA28" s="150">
        <f t="shared" si="7"/>
        <v>22</v>
      </c>
      <c r="BB28" s="150" t="str">
        <f t="shared" si="8"/>
        <v xml:space="preserve">empat, </v>
      </c>
      <c r="BC28" s="150" t="e">
        <f t="shared" si="9"/>
        <v>#VALUE!</v>
      </c>
      <c r="BD28" s="150" t="str">
        <f t="shared" si="10"/>
        <v/>
      </c>
      <c r="BE28" s="150" t="e">
        <f t="shared" si="11"/>
        <v>#VALUE!</v>
      </c>
      <c r="BF28" s="150" t="str">
        <f t="shared" si="12"/>
        <v/>
      </c>
      <c r="BG28" s="150" t="e">
        <f t="shared" si="13"/>
        <v>#VALUE!</v>
      </c>
      <c r="BH28" s="150" t="str">
        <f t="shared" si="14"/>
        <v/>
      </c>
      <c r="BI28" s="150" t="e">
        <f t="shared" si="15"/>
        <v>#VALUE!</v>
      </c>
      <c r="BJ28" s="150" t="str">
        <f t="shared" si="16"/>
        <v/>
      </c>
      <c r="BK28" s="150" t="e">
        <f t="shared" si="17"/>
        <v>#VALUE!</v>
      </c>
      <c r="BL28" s="150" t="str">
        <f t="shared" si="18"/>
        <v/>
      </c>
      <c r="BM28" s="150" t="e">
        <f t="shared" si="19"/>
        <v>#VALUE!</v>
      </c>
      <c r="BN28" s="150" t="str">
        <f t="shared" si="20"/>
        <v/>
      </c>
      <c r="BO28" s="26" t="str">
        <f t="shared" si="21"/>
        <v xml:space="preserve">Satuan Besaran, empat, </v>
      </c>
      <c r="BP28" s="27" t="str">
        <f>IF(E28="X",'Isian Keg Perb &amp; Peng'!$CE$4,"")</f>
        <v/>
      </c>
      <c r="BQ28" s="27" t="str">
        <f>IF(E28="X",'Isian Keg Perb &amp; Peng'!$CF$4,"")</f>
        <v/>
      </c>
    </row>
    <row r="29" spans="2:69" s="30" customFormat="1" ht="59.25" hidden="1" customHeight="1">
      <c r="B29" s="27">
        <f>'Analisis (p)'!A31</f>
        <v>18</v>
      </c>
      <c r="C29" s="25" t="str">
        <f>'Analisis (p)'!B31</f>
        <v>MUHAMMAD ARI SOFYAN</v>
      </c>
      <c r="D29" s="32"/>
      <c r="E29" s="27" t="str">
        <f>'Analisis (p)'!CJ31</f>
        <v>-</v>
      </c>
      <c r="F29" s="150" t="str">
        <f>IF('Koreksi (p)'!BC30='Isian Keg Perb &amp; Peng'!AP$4,'Isian Keg Perb &amp; Peng'!$A$4,IF('Koreksi (p)'!BC30='Isian Keg Perb &amp; Peng'!AP$5,'Isian Keg Perb &amp; Peng'!$A$5,IF('Koreksi (p)'!BC30='Isian Keg Perb &amp; Peng'!AP$6,'Isian Keg Perb &amp; Peng'!$A$6,IF('Koreksi (p)'!BC30='Isian Keg Perb &amp; Peng'!AP$7,'Isian Keg Perb &amp; Peng'!$A$7,IF('Koreksi (p)'!BC30='Isian Keg Perb &amp; Peng'!AP$8,'Isian Keg Perb &amp; Peng'!$A$8,IF('Koreksi (p)'!BC30='Isian Keg Perb &amp; Peng'!AP$9,'Isian Keg Perb &amp; Peng'!$A$9,IF('Koreksi (p)'!BC30='Isian Keg Perb &amp; Peng'!AP$10,'Isian Keg Perb &amp; Peng'!$A$10,IF('Koreksi (p)'!BC30='Isian Keg Perb &amp; Peng'!AP$11,'Isian Keg Perb &amp; Peng'!$A$11,IF('Koreksi (p)'!BC30='Isian Keg Perb &amp; Peng'!AP$12,'Isian Keg Perb &amp; Peng'!$A$12,IF('Koreksi (p)'!BC30='Isian Keg Perb &amp; Peng'!AP$13,'Isian Keg Perb &amp; Peng'!$A$13," "))))))))))</f>
        <v>Besaran Pokok/Turunan</v>
      </c>
      <c r="G29" s="150" t="str">
        <f>IF('Koreksi (p)'!BD30='Isian Keg Perb &amp; Peng'!AQ$4,'Isian Keg Perb &amp; Peng'!$A$4,IF('Koreksi (p)'!BD30='Isian Keg Perb &amp; Peng'!AQ$5,'Isian Keg Perb &amp; Peng'!$A$5,IF('Koreksi (p)'!BD30='Isian Keg Perb &amp; Peng'!AQ$6,'Isian Keg Perb &amp; Peng'!$A$6,IF('Koreksi (p)'!BD30='Isian Keg Perb &amp; Peng'!AQ$7,'Isian Keg Perb &amp; Peng'!$A$7,IF('Koreksi (p)'!BD30='Isian Keg Perb &amp; Peng'!AQ$8,'Isian Keg Perb &amp; Peng'!$A$8,IF('Koreksi (p)'!BD30='Isian Keg Perb &amp; Peng'!AQ$9,'Isian Keg Perb &amp; Peng'!$A$9,IF('Koreksi (p)'!BD30='Isian Keg Perb &amp; Peng'!AQ$10,'Isian Keg Perb &amp; Peng'!$A$10,IF('Koreksi (p)'!BD30='Isian Keg Perb &amp; Peng'!AQ$11,'Isian Keg Perb &amp; Peng'!$A$11,IF('Koreksi (p)'!BD30='Isian Keg Perb &amp; Peng'!AQ$12,'Isian Keg Perb &amp; Peng'!$A$12,IF('Koreksi (p)'!BD30='Isian Keg Perb &amp; Peng'!AQ$13,'Isian Keg Perb &amp; Peng'!$A$13," "))))))))))</f>
        <v xml:space="preserve"> </v>
      </c>
      <c r="H29" s="150" t="str">
        <f>IF('Koreksi (p)'!BE30='Isian Keg Perb &amp; Peng'!AR$4,'Isian Keg Perb &amp; Peng'!$A$4,IF('Koreksi (p)'!BE30='Isian Keg Perb &amp; Peng'!AR$5,'Isian Keg Perb &amp; Peng'!$A$5,IF('Koreksi (p)'!BE30='Isian Keg Perb &amp; Peng'!AR$6,'Isian Keg Perb &amp; Peng'!$A$6,IF('Koreksi (p)'!BE30='Isian Keg Perb &amp; Peng'!AR$7,'Isian Keg Perb &amp; Peng'!$A$7,IF('Koreksi (p)'!BE30='Isian Keg Perb &amp; Peng'!AR$8,'Isian Keg Perb &amp; Peng'!$A$8,IF('Koreksi (p)'!BE30='Isian Keg Perb &amp; Peng'!AR$9,'Isian Keg Perb &amp; Peng'!$A$9,IF('Koreksi (p)'!BE30='Isian Keg Perb &amp; Peng'!AR$10,'Isian Keg Perb &amp; Peng'!$A$10,IF('Koreksi (p)'!BE30='Isian Keg Perb &amp; Peng'!AR$11,'Isian Keg Perb &amp; Peng'!$A$11,IF('Koreksi (p)'!BE30='Isian Keg Perb &amp; Peng'!AR$12,'Isian Keg Perb &amp; Peng'!$A$12,IF('Koreksi (p)'!BE30='Isian Keg Perb &amp; Peng'!AR$13,'Isian Keg Perb &amp; Peng'!$A$13," "))))))))))</f>
        <v xml:space="preserve"> </v>
      </c>
      <c r="I29" s="150" t="str">
        <f>IF('Koreksi (p)'!BF30='Isian Keg Perb &amp; Peng'!AS$4,'Isian Keg Perb &amp; Peng'!$A$4,IF('Koreksi (p)'!BF30='Isian Keg Perb &amp; Peng'!AS$5,'Isian Keg Perb &amp; Peng'!$A$5,IF('Koreksi (p)'!BF30='Isian Keg Perb &amp; Peng'!AS$6,'Isian Keg Perb &amp; Peng'!$A$6,IF('Koreksi (p)'!BF30='Isian Keg Perb &amp; Peng'!AS$7,'Isian Keg Perb &amp; Peng'!$A$7,IF('Koreksi (p)'!BF30='Isian Keg Perb &amp; Peng'!AS$8,'Isian Keg Perb &amp; Peng'!$A$8,IF('Koreksi (p)'!BF30='Isian Keg Perb &amp; Peng'!AS$9,'Isian Keg Perb &amp; Peng'!$A$9,IF('Koreksi (p)'!BF30='Isian Keg Perb &amp; Peng'!AS$10,'Isian Keg Perb &amp; Peng'!$A$10,IF('Koreksi (p)'!BF30='Isian Keg Perb &amp; Peng'!AS$11,'Isian Keg Perb &amp; Peng'!$A$11,IF('Koreksi (p)'!BF30='Isian Keg Perb &amp; Peng'!AS$12,'Isian Keg Perb &amp; Peng'!$A$12,IF('Koreksi (p)'!BF30='Isian Keg Perb &amp; Peng'!AS$13,'Isian Keg Perb &amp; Peng'!$A$13," "))))))))))</f>
        <v xml:space="preserve"> </v>
      </c>
      <c r="J29" s="150" t="str">
        <f>IF('Koreksi (p)'!BG30='Isian Keg Perb &amp; Peng'!AT$4,'Isian Keg Perb &amp; Peng'!$A$4,IF('Koreksi (p)'!BG30='Isian Keg Perb &amp; Peng'!AT$5,'Isian Keg Perb &amp; Peng'!$A$5,IF('Koreksi (p)'!BG30='Isian Keg Perb &amp; Peng'!AT$6,'Isian Keg Perb &amp; Peng'!$A$6,IF('Koreksi (p)'!BG30='Isian Keg Perb &amp; Peng'!AT$7,'Isian Keg Perb &amp; Peng'!$A$7,IF('Koreksi (p)'!BG30='Isian Keg Perb &amp; Peng'!AT$8,'Isian Keg Perb &amp; Peng'!$A$8,IF('Koreksi (p)'!BG30='Isian Keg Perb &amp; Peng'!AT$9,'Isian Keg Perb &amp; Peng'!$A$9,IF('Koreksi (p)'!BG30='Isian Keg Perb &amp; Peng'!AT$10,'Isian Keg Perb &amp; Peng'!$A$10,IF('Koreksi (p)'!BG30='Isian Keg Perb &amp; Peng'!AT$11,'Isian Keg Perb &amp; Peng'!$A$11,IF('Koreksi (p)'!BG30='Isian Keg Perb &amp; Peng'!AT$12,'Isian Keg Perb &amp; Peng'!$A$12,IF('Koreksi (p)'!BG30='Isian Keg Perb &amp; Peng'!AT$13,'Isian Keg Perb &amp; Peng'!$A$13," "))))))))))</f>
        <v xml:space="preserve"> </v>
      </c>
      <c r="K29" s="150" t="str">
        <f>IF('Koreksi (p)'!BH30='Isian Keg Perb &amp; Peng'!AU$4,'Isian Keg Perb &amp; Peng'!$A$4,IF('Koreksi (p)'!BH30='Isian Keg Perb &amp; Peng'!AU$5,'Isian Keg Perb &amp; Peng'!$A$5,IF('Koreksi (p)'!BH30='Isian Keg Perb &amp; Peng'!AU$6,'Isian Keg Perb &amp; Peng'!$A$6,IF('Koreksi (p)'!BH30='Isian Keg Perb &amp; Peng'!AU$7,'Isian Keg Perb &amp; Peng'!$A$7,IF('Koreksi (p)'!BH30='Isian Keg Perb &amp; Peng'!AU$8,'Isian Keg Perb &amp; Peng'!$A$8,IF('Koreksi (p)'!BH30='Isian Keg Perb &amp; Peng'!AU$9,'Isian Keg Perb &amp; Peng'!$A$9,IF('Koreksi (p)'!BH30='Isian Keg Perb &amp; Peng'!AU$10,'Isian Keg Perb &amp; Peng'!$A$10,IF('Koreksi (p)'!BH30='Isian Keg Perb &amp; Peng'!AU$11,'Isian Keg Perb &amp; Peng'!$A$11,IF('Koreksi (p)'!BH30='Isian Keg Perb &amp; Peng'!AU$12,'Isian Keg Perb &amp; Peng'!$A$12,IF('Koreksi (p)'!BH30='Isian Keg Perb &amp; Peng'!AU$13,'Isian Keg Perb &amp; Peng'!$A$13," "))))))))))</f>
        <v xml:space="preserve"> </v>
      </c>
      <c r="L29" s="150" t="str">
        <f>IF('Koreksi (p)'!BI30='Isian Keg Perb &amp; Peng'!AV$4,'Isian Keg Perb &amp; Peng'!$A$4,IF('Koreksi (p)'!BI30='Isian Keg Perb &amp; Peng'!AV$5,'Isian Keg Perb &amp; Peng'!$A$5,IF('Koreksi (p)'!BI30='Isian Keg Perb &amp; Peng'!AV$6,'Isian Keg Perb &amp; Peng'!$A$6,IF('Koreksi (p)'!BI30='Isian Keg Perb &amp; Peng'!AV$7,'Isian Keg Perb &amp; Peng'!$A$7,IF('Koreksi (p)'!BI30='Isian Keg Perb &amp; Peng'!AV$8,'Isian Keg Perb &amp; Peng'!$A$8,IF('Koreksi (p)'!BI30='Isian Keg Perb &amp; Peng'!AV$9,'Isian Keg Perb &amp; Peng'!$A$9,IF('Koreksi (p)'!BI30='Isian Keg Perb &amp; Peng'!AV$10,'Isian Keg Perb &amp; Peng'!$A$10,IF('Koreksi (p)'!BI30='Isian Keg Perb &amp; Peng'!AV$11,'Isian Keg Perb &amp; Peng'!$A$11,IF('Koreksi (p)'!BI30='Isian Keg Perb &amp; Peng'!AV$12,'Isian Keg Perb &amp; Peng'!$A$12,IF('Koreksi (p)'!BI30='Isian Keg Perb &amp; Peng'!AV$13,'Isian Keg Perb &amp; Peng'!$A$13," "))))))))))</f>
        <v xml:space="preserve"> </v>
      </c>
      <c r="M29" s="150" t="str">
        <f>IF('Koreksi (p)'!BJ30='Isian Keg Perb &amp; Peng'!AW$4,'Isian Keg Perb &amp; Peng'!$A$4,IF('Koreksi (p)'!BJ30='Isian Keg Perb &amp; Peng'!AW$5,'Isian Keg Perb &amp; Peng'!$A$5,IF('Koreksi (p)'!BJ30='Isian Keg Perb &amp; Peng'!AW$6,'Isian Keg Perb &amp; Peng'!$A$6,IF('Koreksi (p)'!BJ30='Isian Keg Perb &amp; Peng'!AW$7,'Isian Keg Perb &amp; Peng'!$A$7,IF('Koreksi (p)'!BJ30='Isian Keg Perb &amp; Peng'!AW$8,'Isian Keg Perb &amp; Peng'!$A$8,IF('Koreksi (p)'!BJ30='Isian Keg Perb &amp; Peng'!AW$9,'Isian Keg Perb &amp; Peng'!$A$9,IF('Koreksi (p)'!BJ30='Isian Keg Perb &amp; Peng'!AW$10,'Isian Keg Perb &amp; Peng'!$A$10,IF('Koreksi (p)'!BJ30='Isian Keg Perb &amp; Peng'!AW$11,'Isian Keg Perb &amp; Peng'!$A$11,IF('Koreksi (p)'!BJ30='Isian Keg Perb &amp; Peng'!AW$12,'Isian Keg Perb &amp; Peng'!$A$12,IF('Koreksi (p)'!BJ30='Isian Keg Perb &amp; Peng'!AW$13,'Isian Keg Perb &amp; Peng'!$A$13," "))))))))))</f>
        <v xml:space="preserve"> </v>
      </c>
      <c r="N29" s="150" t="str">
        <f>IF('Koreksi (p)'!BK30='Isian Keg Perb &amp; Peng'!AX$4,'Isian Keg Perb &amp; Peng'!$A$4,IF('Koreksi (p)'!BK30='Isian Keg Perb &amp; Peng'!AX$5,'Isian Keg Perb &amp; Peng'!$A$5,IF('Koreksi (p)'!BK30='Isian Keg Perb &amp; Peng'!AX$6,'Isian Keg Perb &amp; Peng'!$A$6,IF('Koreksi (p)'!BK30='Isian Keg Perb &amp; Peng'!AX$7,'Isian Keg Perb &amp; Peng'!$A$7,IF('Koreksi (p)'!BK30='Isian Keg Perb &amp; Peng'!AX$8,'Isian Keg Perb &amp; Peng'!$A$8,IF('Koreksi (p)'!BK30='Isian Keg Perb &amp; Peng'!AX$9,'Isian Keg Perb &amp; Peng'!$A$9,IF('Koreksi (p)'!BK30='Isian Keg Perb &amp; Peng'!AX$10,'Isian Keg Perb &amp; Peng'!$A$10,IF('Koreksi (p)'!BK30='Isian Keg Perb &amp; Peng'!AX$11,'Isian Keg Perb &amp; Peng'!$A$11,IF('Koreksi (p)'!BK30='Isian Keg Perb &amp; Peng'!AX$12,'Isian Keg Perb &amp; Peng'!$A$12,IF('Koreksi (p)'!BK30='Isian Keg Perb &amp; Peng'!AX$13,'Isian Keg Perb &amp; Peng'!$A$13," "))))))))))</f>
        <v xml:space="preserve"> </v>
      </c>
      <c r="O29" s="150" t="str">
        <f>IF('Koreksi (p)'!BL30='Isian Keg Perb &amp; Peng'!AY$4,'Isian Keg Perb &amp; Peng'!$A$4,IF('Koreksi (p)'!BL30='Isian Keg Perb &amp; Peng'!AY$5,'Isian Keg Perb &amp; Peng'!$A$5,IF('Koreksi (p)'!BL30='Isian Keg Perb &amp; Peng'!AY$6,'Isian Keg Perb &amp; Peng'!$A$6,IF('Koreksi (p)'!BL30='Isian Keg Perb &amp; Peng'!AY$7,'Isian Keg Perb &amp; Peng'!$A$7,IF('Koreksi (p)'!BL30='Isian Keg Perb &amp; Peng'!AY$8,'Isian Keg Perb &amp; Peng'!$A$8,IF('Koreksi (p)'!BL30='Isian Keg Perb &amp; Peng'!AY$9,'Isian Keg Perb &amp; Peng'!$A$9,IF('Koreksi (p)'!BL30='Isian Keg Perb &amp; Peng'!AY$10,'Isian Keg Perb &amp; Peng'!$A$10,IF('Koreksi (p)'!BL30='Isian Keg Perb &amp; Peng'!AY$11,'Isian Keg Perb &amp; Peng'!$A$11,IF('Koreksi (p)'!BL30='Isian Keg Perb &amp; Peng'!AY$12,'Isian Keg Perb &amp; Peng'!$A$12,IF('Koreksi (p)'!BL30='Isian Keg Perb &amp; Peng'!AY$13,'Isian Keg Perb &amp; Peng'!$A$13," "))))))))))</f>
        <v xml:space="preserve"> </v>
      </c>
      <c r="P29" s="150" t="str">
        <f>IF('Koreksi (p)'!BM30='Isian Keg Perb &amp; Peng'!AZ$4,'Isian Keg Perb &amp; Peng'!$A$4,IF('Koreksi (p)'!BM30='Isian Keg Perb &amp; Peng'!AZ$5,'Isian Keg Perb &amp; Peng'!$A$5,IF('Koreksi (p)'!BM30='Isian Keg Perb &amp; Peng'!AZ$6,'Isian Keg Perb &amp; Peng'!$A$6,IF('Koreksi (p)'!BM30='Isian Keg Perb &amp; Peng'!AZ$7,'Isian Keg Perb &amp; Peng'!$A$7,IF('Koreksi (p)'!BM30='Isian Keg Perb &amp; Peng'!AZ$8,'Isian Keg Perb &amp; Peng'!$A$8,IF('Koreksi (p)'!BM30='Isian Keg Perb &amp; Peng'!AZ$9,'Isian Keg Perb &amp; Peng'!$A$9,IF('Koreksi (p)'!BM30='Isian Keg Perb &amp; Peng'!AZ$10,'Isian Keg Perb &amp; Peng'!$A$10,IF('Koreksi (p)'!BM30='Isian Keg Perb &amp; Peng'!AZ$11,'Isian Keg Perb &amp; Peng'!$A$11,IF('Koreksi (p)'!BM30='Isian Keg Perb &amp; Peng'!AZ$12,'Isian Keg Perb &amp; Peng'!$A$12,IF('Koreksi (p)'!BM30='Isian Keg Perb &amp; Peng'!AZ$13,'Isian Keg Perb &amp; Peng'!$A$13," "))))))))))</f>
        <v xml:space="preserve"> </v>
      </c>
      <c r="Q29" s="150" t="str">
        <f>IF('Koreksi (p)'!BN30='Isian Keg Perb &amp; Peng'!BA$4,'Isian Keg Perb &amp; Peng'!$A$4,IF('Koreksi (p)'!BN30='Isian Keg Perb &amp; Peng'!BA$5,'Isian Keg Perb &amp; Peng'!$A$5,IF('Koreksi (p)'!BN30='Isian Keg Perb &amp; Peng'!BA$6,'Isian Keg Perb &amp; Peng'!$A$6,IF('Koreksi (p)'!BN30='Isian Keg Perb &amp; Peng'!BA$7,'Isian Keg Perb &amp; Peng'!$A$7,IF('Koreksi (p)'!BN30='Isian Keg Perb &amp; Peng'!BA$8,'Isian Keg Perb &amp; Peng'!$A$8,IF('Koreksi (p)'!BN30='Isian Keg Perb &amp; Peng'!BA$9,'Isian Keg Perb &amp; Peng'!$A$9,IF('Koreksi (p)'!BN30='Isian Keg Perb &amp; Peng'!BA$10,'Isian Keg Perb &amp; Peng'!$A$10,IF('Koreksi (p)'!BN30='Isian Keg Perb &amp; Peng'!BA$11,'Isian Keg Perb &amp; Peng'!$A$11,IF('Koreksi (p)'!BN30='Isian Keg Perb &amp; Peng'!BA$12,'Isian Keg Perb &amp; Peng'!$A$12,IF('Koreksi (p)'!BN30='Isian Keg Perb &amp; Peng'!BA$13,'Isian Keg Perb &amp; Peng'!$A$13," "))))))))))</f>
        <v xml:space="preserve"> </v>
      </c>
      <c r="R29" s="150" t="str">
        <f>IF('Koreksi (p)'!BO30='Isian Keg Perb &amp; Peng'!BB$4,'Isian Keg Perb &amp; Peng'!$A$4,IF('Koreksi (p)'!BO30='Isian Keg Perb &amp; Peng'!BB$5,'Isian Keg Perb &amp; Peng'!$A$5,IF('Koreksi (p)'!BO30='Isian Keg Perb &amp; Peng'!BB$6,'Isian Keg Perb &amp; Peng'!$A$6,IF('Koreksi (p)'!BO30='Isian Keg Perb &amp; Peng'!BB$7,'Isian Keg Perb &amp; Peng'!$A$7,IF('Koreksi (p)'!BO30='Isian Keg Perb &amp; Peng'!BB$8,'Isian Keg Perb &amp; Peng'!$A$8,IF('Koreksi (p)'!BO30='Isian Keg Perb &amp; Peng'!BB$9,'Isian Keg Perb &amp; Peng'!$A$9,IF('Koreksi (p)'!BO30='Isian Keg Perb &amp; Peng'!BB$10,'Isian Keg Perb &amp; Peng'!$A$10,IF('Koreksi (p)'!BO30='Isian Keg Perb &amp; Peng'!BB$11,'Isian Keg Perb &amp; Peng'!$A$11,IF('Koreksi (p)'!BO30='Isian Keg Perb &amp; Peng'!BB$12,'Isian Keg Perb &amp; Peng'!$A$12,IF('Koreksi (p)'!BO30='Isian Keg Perb &amp; Peng'!BB$13,'Isian Keg Perb &amp; Peng'!$A$13," "))))))))))</f>
        <v xml:space="preserve"> </v>
      </c>
      <c r="S29" s="150" t="str">
        <f>IF('Koreksi (p)'!BP30='Isian Keg Perb &amp; Peng'!BC$4,'Isian Keg Perb &amp; Peng'!$A$4,IF('Koreksi (p)'!BP30='Isian Keg Perb &amp; Peng'!BC$5,'Isian Keg Perb &amp; Peng'!$A$5,IF('Koreksi (p)'!BP30='Isian Keg Perb &amp; Peng'!BC$6,'Isian Keg Perb &amp; Peng'!$A$6,IF('Koreksi (p)'!BP30='Isian Keg Perb &amp; Peng'!BC$7,'Isian Keg Perb &amp; Peng'!$A$7,IF('Koreksi (p)'!BP30='Isian Keg Perb &amp; Peng'!BC$8,'Isian Keg Perb &amp; Peng'!$A$8,IF('Koreksi (p)'!BP30='Isian Keg Perb &amp; Peng'!BC$9,'Isian Keg Perb &amp; Peng'!$A$9,IF('Koreksi (p)'!BP30='Isian Keg Perb &amp; Peng'!BC$10,'Isian Keg Perb &amp; Peng'!$A$10,IF('Koreksi (p)'!BP30='Isian Keg Perb &amp; Peng'!BC$11,'Isian Keg Perb &amp; Peng'!$A$11,IF('Koreksi (p)'!BP30='Isian Keg Perb &amp; Peng'!BC$12,'Isian Keg Perb &amp; Peng'!$A$12,IF('Koreksi (p)'!BP30='Isian Keg Perb &amp; Peng'!BC$13,'Isian Keg Perb &amp; Peng'!$A$13," "))))))))))</f>
        <v xml:space="preserve"> </v>
      </c>
      <c r="T29" s="150" t="str">
        <f>IF('Koreksi (p)'!BQ30='Isian Keg Perb &amp; Peng'!BD$4,'Isian Keg Perb &amp; Peng'!$A$4,IF('Koreksi (p)'!BQ30='Isian Keg Perb &amp; Peng'!BD$5,'Isian Keg Perb &amp; Peng'!$A$5,IF('Koreksi (p)'!BQ30='Isian Keg Perb &amp; Peng'!BD$6,'Isian Keg Perb &amp; Peng'!$A$6,IF('Koreksi (p)'!BQ30='Isian Keg Perb &amp; Peng'!BD$7,'Isian Keg Perb &amp; Peng'!$A$7,IF('Koreksi (p)'!BQ30='Isian Keg Perb &amp; Peng'!BD$8,'Isian Keg Perb &amp; Peng'!$A$8,IF('Koreksi (p)'!BQ30='Isian Keg Perb &amp; Peng'!BD$9,'Isian Keg Perb &amp; Peng'!$A$9,IF('Koreksi (p)'!BQ30='Isian Keg Perb &amp; Peng'!BD$10,'Isian Keg Perb &amp; Peng'!$A$10,IF('Koreksi (p)'!BQ30='Isian Keg Perb &amp; Peng'!BD$11,'Isian Keg Perb &amp; Peng'!$A$11,IF('Koreksi (p)'!BQ30='Isian Keg Perb &amp; Peng'!BD$12,'Isian Keg Perb &amp; Peng'!$A$12,IF('Koreksi (p)'!BQ30='Isian Keg Perb &amp; Peng'!BD$13,'Isian Keg Perb &amp; Peng'!$A$13," "))))))))))</f>
        <v xml:space="preserve"> </v>
      </c>
      <c r="U29" s="150" t="str">
        <f>IF('Koreksi (p)'!BR30='Isian Keg Perb &amp; Peng'!BE$4,'Isian Keg Perb &amp; Peng'!$A$4,IF('Koreksi (p)'!BR30='Isian Keg Perb &amp; Peng'!BE$5,'Isian Keg Perb &amp; Peng'!$A$5,IF('Koreksi (p)'!BR30='Isian Keg Perb &amp; Peng'!BE$6,'Isian Keg Perb &amp; Peng'!$A$6,IF('Koreksi (p)'!BR30='Isian Keg Perb &amp; Peng'!BE$7,'Isian Keg Perb &amp; Peng'!$A$7,IF('Koreksi (p)'!BR30='Isian Keg Perb &amp; Peng'!BE$8,'Isian Keg Perb &amp; Peng'!$A$8,IF('Koreksi (p)'!BR30='Isian Keg Perb &amp; Peng'!BE$9,'Isian Keg Perb &amp; Peng'!$A$9,IF('Koreksi (p)'!BR30='Isian Keg Perb &amp; Peng'!BE$10,'Isian Keg Perb &amp; Peng'!$A$10,IF('Koreksi (p)'!BR30='Isian Keg Perb &amp; Peng'!BE$11,'Isian Keg Perb &amp; Peng'!$A$11,IF('Koreksi (p)'!BR30='Isian Keg Perb &amp; Peng'!BE$12,'Isian Keg Perb &amp; Peng'!$A$12,IF('Koreksi (p)'!BR30='Isian Keg Perb &amp; Peng'!BE$13,'Isian Keg Perb &amp; Peng'!$A$13," "))))))))))</f>
        <v xml:space="preserve"> </v>
      </c>
      <c r="V29" s="150" t="str">
        <f>IF('Koreksi (p)'!BS30='Isian Keg Perb &amp; Peng'!BF$4,'Isian Keg Perb &amp; Peng'!$A$4,IF('Koreksi (p)'!BS30='Isian Keg Perb &amp; Peng'!BF$5,'Isian Keg Perb &amp; Peng'!$A$5,IF('Koreksi (p)'!BS30='Isian Keg Perb &amp; Peng'!BF$6,'Isian Keg Perb &amp; Peng'!$A$6,IF('Koreksi (p)'!BS30='Isian Keg Perb &amp; Peng'!BF$7,'Isian Keg Perb &amp; Peng'!$A$7,IF('Koreksi (p)'!BS30='Isian Keg Perb &amp; Peng'!BF$8,'Isian Keg Perb &amp; Peng'!$A$8,IF('Koreksi (p)'!BS30='Isian Keg Perb &amp; Peng'!BF$9,'Isian Keg Perb &amp; Peng'!$A$9,IF('Koreksi (p)'!BS30='Isian Keg Perb &amp; Peng'!BF$10,'Isian Keg Perb &amp; Peng'!$A$10,IF('Koreksi (p)'!BS30='Isian Keg Perb &amp; Peng'!BF$11,'Isian Keg Perb &amp; Peng'!$A$11,IF('Koreksi (p)'!BS30='Isian Keg Perb &amp; Peng'!BF$12,'Isian Keg Perb &amp; Peng'!$A$12,IF('Koreksi (p)'!BS30='Isian Keg Perb &amp; Peng'!BF$13,'Isian Keg Perb &amp; Peng'!$A$13," "))))))))))</f>
        <v xml:space="preserve"> </v>
      </c>
      <c r="W29" s="150" t="str">
        <f>IF('Koreksi (p)'!BT30='Isian Keg Perb &amp; Peng'!BG$4,'Isian Keg Perb &amp; Peng'!$A$4,IF('Koreksi (p)'!BT30='Isian Keg Perb &amp; Peng'!BG$5,'Isian Keg Perb &amp; Peng'!$A$5,IF('Koreksi (p)'!BT30='Isian Keg Perb &amp; Peng'!BG$6,'Isian Keg Perb &amp; Peng'!$A$6,IF('Koreksi (p)'!BT30='Isian Keg Perb &amp; Peng'!BG$7,'Isian Keg Perb &amp; Peng'!$A$7,IF('Koreksi (p)'!BT30='Isian Keg Perb &amp; Peng'!BG$8,'Isian Keg Perb &amp; Peng'!$A$8,IF('Koreksi (p)'!BT30='Isian Keg Perb &amp; Peng'!BG$9,'Isian Keg Perb &amp; Peng'!$A$9,IF('Koreksi (p)'!BT30='Isian Keg Perb &amp; Peng'!BG$10,'Isian Keg Perb &amp; Peng'!$A$10,IF('Koreksi (p)'!BT30='Isian Keg Perb &amp; Peng'!BG$11,'Isian Keg Perb &amp; Peng'!$A$11,IF('Koreksi (p)'!BT30='Isian Keg Perb &amp; Peng'!BG$12,'Isian Keg Perb &amp; Peng'!$A$12,IF('Koreksi (p)'!BT30='Isian Keg Perb &amp; Peng'!BG$13,'Isian Keg Perb &amp; Peng'!$A$13," "))))))))))</f>
        <v xml:space="preserve"> </v>
      </c>
      <c r="X29" s="150" t="str">
        <f>IF('Koreksi (p)'!BU30='Isian Keg Perb &amp; Peng'!BH$4,'Isian Keg Perb &amp; Peng'!$A$4,IF('Koreksi (p)'!BU30='Isian Keg Perb &amp; Peng'!BH$5,'Isian Keg Perb &amp; Peng'!$A$5,IF('Koreksi (p)'!BU30='Isian Keg Perb &amp; Peng'!BH$6,'Isian Keg Perb &amp; Peng'!$A$6,IF('Koreksi (p)'!BU30='Isian Keg Perb &amp; Peng'!BH$7,'Isian Keg Perb &amp; Peng'!$A$7,IF('Koreksi (p)'!BU30='Isian Keg Perb &amp; Peng'!BH$8,'Isian Keg Perb &amp; Peng'!$A$8,IF('Koreksi (p)'!BU30='Isian Keg Perb &amp; Peng'!BH$9,'Isian Keg Perb &amp; Peng'!$A$9,IF('Koreksi (p)'!BU30='Isian Keg Perb &amp; Peng'!BH$10,'Isian Keg Perb &amp; Peng'!$A$10,IF('Koreksi (p)'!BU30='Isian Keg Perb &amp; Peng'!BH$11,'Isian Keg Perb &amp; Peng'!$A$11,IF('Koreksi (p)'!BU30='Isian Keg Perb &amp; Peng'!BH$12,'Isian Keg Perb &amp; Peng'!$A$12,IF('Koreksi (p)'!BU30='Isian Keg Perb &amp; Peng'!BH$13,'Isian Keg Perb &amp; Peng'!$A$13," "))))))))))</f>
        <v xml:space="preserve"> </v>
      </c>
      <c r="Y29" s="150" t="str">
        <f>IF('Koreksi (p)'!BV30='Isian Keg Perb &amp; Peng'!BI$4,'Isian Keg Perb &amp; Peng'!$A$4,IF('Koreksi (p)'!BV30='Isian Keg Perb &amp; Peng'!BI$5,'Isian Keg Perb &amp; Peng'!$A$5,IF('Koreksi (p)'!BV30='Isian Keg Perb &amp; Peng'!BI$6,'Isian Keg Perb &amp; Peng'!$A$6,IF('Koreksi (p)'!BV30='Isian Keg Perb &amp; Peng'!BI$7,'Isian Keg Perb &amp; Peng'!$A$7,IF('Koreksi (p)'!BV30='Isian Keg Perb &amp; Peng'!BI$8,'Isian Keg Perb &amp; Peng'!$A$8,IF('Koreksi (p)'!BV30='Isian Keg Perb &amp; Peng'!BI$9,'Isian Keg Perb &amp; Peng'!$A$9,IF('Koreksi (p)'!BV30='Isian Keg Perb &amp; Peng'!BI$10,'Isian Keg Perb &amp; Peng'!$A$10,IF('Koreksi (p)'!BV30='Isian Keg Perb &amp; Peng'!BI$11,'Isian Keg Perb &amp; Peng'!$A$11,IF('Koreksi (p)'!BV30='Isian Keg Perb &amp; Peng'!BI$12,'Isian Keg Perb &amp; Peng'!$A$12,IF('Koreksi (p)'!BV30='Isian Keg Perb &amp; Peng'!BI$13,'Isian Keg Perb &amp; Peng'!$A$13," "))))))))))</f>
        <v xml:space="preserve"> </v>
      </c>
      <c r="Z29" s="150" t="str">
        <f>IF('Koreksi (p)'!BW30='Isian Keg Perb &amp; Peng'!BJ$4,'Isian Keg Perb &amp; Peng'!$A$4,IF('Koreksi (p)'!BW30='Isian Keg Perb &amp; Peng'!BJ$5,'Isian Keg Perb &amp; Peng'!$A$5,IF('Koreksi (p)'!BW30='Isian Keg Perb &amp; Peng'!BJ$6,'Isian Keg Perb &amp; Peng'!$A$6,IF('Koreksi (p)'!BW30='Isian Keg Perb &amp; Peng'!BJ$7,'Isian Keg Perb &amp; Peng'!$A$7,IF('Koreksi (p)'!BW30='Isian Keg Perb &amp; Peng'!BJ$8,'Isian Keg Perb &amp; Peng'!$A$8,IF('Koreksi (p)'!BW30='Isian Keg Perb &amp; Peng'!BJ$9,'Isian Keg Perb &amp; Peng'!$A$9,IF('Koreksi (p)'!BW30='Isian Keg Perb &amp; Peng'!BJ$10,'Isian Keg Perb &amp; Peng'!$A$10,IF('Koreksi (p)'!BW30='Isian Keg Perb &amp; Peng'!BJ$11,'Isian Keg Perb &amp; Peng'!$A$11,IF('Koreksi (p)'!BW30='Isian Keg Perb &amp; Peng'!BJ$12,'Isian Keg Perb &amp; Peng'!$A$12,IF('Koreksi (p)'!BW30='Isian Keg Perb &amp; Peng'!BJ$13,'Isian Keg Perb &amp; Peng'!$A$13," "))))))))))</f>
        <v xml:space="preserve"> </v>
      </c>
      <c r="AA29" s="150" t="str">
        <f>IF('Koreksi (p)'!BX30='Isian Keg Perb &amp; Peng'!BK$4,'Isian Keg Perb &amp; Peng'!$A$4,IF('Koreksi (p)'!BX30='Isian Keg Perb &amp; Peng'!BK$5,'Isian Keg Perb &amp; Peng'!$A$5,IF('Koreksi (p)'!BX30='Isian Keg Perb &amp; Peng'!BK$6,'Isian Keg Perb &amp; Peng'!$A$6,IF('Koreksi (p)'!BX30='Isian Keg Perb &amp; Peng'!BK$7,'Isian Keg Perb &amp; Peng'!$A$7,IF('Koreksi (p)'!BX30='Isian Keg Perb &amp; Peng'!BK$8,'Isian Keg Perb &amp; Peng'!$A$8,IF('Koreksi (p)'!BX30='Isian Keg Perb &amp; Peng'!BK$9,'Isian Keg Perb &amp; Peng'!$A$9,IF('Koreksi (p)'!BX30='Isian Keg Perb &amp; Peng'!BK$10,'Isian Keg Perb &amp; Peng'!$A$10,IF('Koreksi (p)'!BX30='Isian Keg Perb &amp; Peng'!BK$11,'Isian Keg Perb &amp; Peng'!$A$11,IF('Koreksi (p)'!BX30='Isian Keg Perb &amp; Peng'!BK$12,'Isian Keg Perb &amp; Peng'!$A$12,IF('Koreksi (p)'!BX30='Isian Keg Perb &amp; Peng'!BK$13,'Isian Keg Perb &amp; Peng'!$A$13," "))))))))))</f>
        <v xml:space="preserve"> </v>
      </c>
      <c r="AB29" s="150" t="str">
        <f>IF('Koreksi (p)'!BY30='Isian Keg Perb &amp; Peng'!BL$4,'Isian Keg Perb &amp; Peng'!$A$4,IF('Koreksi (p)'!BY30='Isian Keg Perb &amp; Peng'!BL$5,'Isian Keg Perb &amp; Peng'!$A$5,IF('Koreksi (p)'!BY30='Isian Keg Perb &amp; Peng'!BL$6,'Isian Keg Perb &amp; Peng'!$A$6,IF('Koreksi (p)'!BY30='Isian Keg Perb &amp; Peng'!BL$7,'Isian Keg Perb &amp; Peng'!$A$7,IF('Koreksi (p)'!BY30='Isian Keg Perb &amp; Peng'!BL$8,'Isian Keg Perb &amp; Peng'!$A$8,IF('Koreksi (p)'!BY30='Isian Keg Perb &amp; Peng'!BL$9,'Isian Keg Perb &amp; Peng'!$A$9,IF('Koreksi (p)'!BY30='Isian Keg Perb &amp; Peng'!BL$10,'Isian Keg Perb &amp; Peng'!$A$10,IF('Koreksi (p)'!BY30='Isian Keg Perb &amp; Peng'!BL$11,'Isian Keg Perb &amp; Peng'!$A$11,IF('Koreksi (p)'!BY30='Isian Keg Perb &amp; Peng'!BL$12,'Isian Keg Perb &amp; Peng'!$A$12,IF('Koreksi (p)'!BY30='Isian Keg Perb &amp; Peng'!BL$13,'Isian Keg Perb &amp; Peng'!$A$13," "))))))))))</f>
        <v xml:space="preserve"> </v>
      </c>
      <c r="AC29" s="150" t="str">
        <f>IF('Koreksi (p)'!BZ30='Isian Keg Perb &amp; Peng'!BM$4,'Isian Keg Perb &amp; Peng'!$A$4,IF('Koreksi (p)'!BZ30='Isian Keg Perb &amp; Peng'!BM$5,'Isian Keg Perb &amp; Peng'!$A$5,IF('Koreksi (p)'!BZ30='Isian Keg Perb &amp; Peng'!BM$6,'Isian Keg Perb &amp; Peng'!$A$6,IF('Koreksi (p)'!BZ30='Isian Keg Perb &amp; Peng'!BM$7,'Isian Keg Perb &amp; Peng'!$A$7,IF('Koreksi (p)'!BZ30='Isian Keg Perb &amp; Peng'!BM$8,'Isian Keg Perb &amp; Peng'!$A$8,IF('Koreksi (p)'!BZ30='Isian Keg Perb &amp; Peng'!BM$9,'Isian Keg Perb &amp; Peng'!$A$9,IF('Koreksi (p)'!BZ30='Isian Keg Perb &amp; Peng'!BM$10,'Isian Keg Perb &amp; Peng'!$A$10,IF('Koreksi (p)'!BZ30='Isian Keg Perb &amp; Peng'!BM$11,'Isian Keg Perb &amp; Peng'!$A$11,IF('Koreksi (p)'!BZ30='Isian Keg Perb &amp; Peng'!BM$12,'Isian Keg Perb &amp; Peng'!$A$12,IF('Koreksi (p)'!BZ30='Isian Keg Perb &amp; Peng'!BM$13,'Isian Keg Perb &amp; Peng'!$A$13," "))))))))))</f>
        <v xml:space="preserve"> </v>
      </c>
      <c r="AD29" s="150" t="str">
        <f>IF('Koreksi (p)'!CA30='Isian Keg Perb &amp; Peng'!BN$4,'Isian Keg Perb &amp; Peng'!$A$4,IF('Koreksi (p)'!CA30='Isian Keg Perb &amp; Peng'!BN$5,'Isian Keg Perb &amp; Peng'!$A$5,IF('Koreksi (p)'!CA30='Isian Keg Perb &amp; Peng'!BN$6,'Isian Keg Perb &amp; Peng'!$A$6,IF('Koreksi (p)'!CA30='Isian Keg Perb &amp; Peng'!BN$7,'Isian Keg Perb &amp; Peng'!$A$7,IF('Koreksi (p)'!CA30='Isian Keg Perb &amp; Peng'!BN$8,'Isian Keg Perb &amp; Peng'!$A$8,IF('Koreksi (p)'!CA30='Isian Keg Perb &amp; Peng'!BN$9,'Isian Keg Perb &amp; Peng'!$A$9,IF('Koreksi (p)'!CA30='Isian Keg Perb &amp; Peng'!BN$10,'Isian Keg Perb &amp; Peng'!$A$10,IF('Koreksi (p)'!CA30='Isian Keg Perb &amp; Peng'!BN$11,'Isian Keg Perb &amp; Peng'!$A$11,IF('Koreksi (p)'!CA30='Isian Keg Perb &amp; Peng'!BN$12,'Isian Keg Perb &amp; Peng'!$A$12,IF('Koreksi (p)'!CA30='Isian Keg Perb &amp; Peng'!BN$13,'Isian Keg Perb &amp; Peng'!$A$13," "))))))))))</f>
        <v xml:space="preserve"> </v>
      </c>
      <c r="AE29" s="150" t="str">
        <f>IF('Koreksi (p)'!CB30='Isian Keg Perb &amp; Peng'!BO$4,'Isian Keg Perb &amp; Peng'!$A$4,IF('Koreksi (p)'!CB30='Isian Keg Perb &amp; Peng'!BO$5,'Isian Keg Perb &amp; Peng'!$A$5,IF('Koreksi (p)'!CB30='Isian Keg Perb &amp; Peng'!BO$6,'Isian Keg Perb &amp; Peng'!$A$6,IF('Koreksi (p)'!CB30='Isian Keg Perb &amp; Peng'!BO$7,'Isian Keg Perb &amp; Peng'!$A$7,IF('Koreksi (p)'!CB30='Isian Keg Perb &amp; Peng'!BO$8,'Isian Keg Perb &amp; Peng'!$A$8,IF('Koreksi (p)'!CB30='Isian Keg Perb &amp; Peng'!BO$9,'Isian Keg Perb &amp; Peng'!$A$9,IF('Koreksi (p)'!CB30='Isian Keg Perb &amp; Peng'!BO$10,'Isian Keg Perb &amp; Peng'!$A$10,IF('Koreksi (p)'!CB30='Isian Keg Perb &amp; Peng'!BO$11,'Isian Keg Perb &amp; Peng'!$A$11,IF('Koreksi (p)'!CB30='Isian Keg Perb &amp; Peng'!BO$12,'Isian Keg Perb &amp; Peng'!$A$12,IF('Koreksi (p)'!CB30='Isian Keg Perb &amp; Peng'!BO$13,'Isian Keg Perb &amp; Peng'!$A$13," "))))))))))</f>
        <v xml:space="preserve"> </v>
      </c>
      <c r="AF29" s="150" t="str">
        <f>IF('Koreksi (p)'!CC30='Isian Keg Perb &amp; Peng'!BP$4,'Isian Keg Perb &amp; Peng'!$A$4,IF('Koreksi (p)'!CC30='Isian Keg Perb &amp; Peng'!BP$5,'Isian Keg Perb &amp; Peng'!$A$5,IF('Koreksi (p)'!CC30='Isian Keg Perb &amp; Peng'!BP$6,'Isian Keg Perb &amp; Peng'!$A$6,IF('Koreksi (p)'!CC30='Isian Keg Perb &amp; Peng'!BP$7,'Isian Keg Perb &amp; Peng'!$A$7,IF('Koreksi (p)'!CC30='Isian Keg Perb &amp; Peng'!BP$8,'Isian Keg Perb &amp; Peng'!$A$8,IF('Koreksi (p)'!CC30='Isian Keg Perb &amp; Peng'!BP$9,'Isian Keg Perb &amp; Peng'!$A$9,IF('Koreksi (p)'!CC30='Isian Keg Perb &amp; Peng'!BP$10,'Isian Keg Perb &amp; Peng'!$A$10,IF('Koreksi (p)'!CC30='Isian Keg Perb &amp; Peng'!BP$11,'Isian Keg Perb &amp; Peng'!$A$11,IF('Koreksi (p)'!CC30='Isian Keg Perb &amp; Peng'!BP$12,'Isian Keg Perb &amp; Peng'!$A$12,IF('Koreksi (p)'!CC30='Isian Keg Perb &amp; Peng'!BP$13,'Isian Keg Perb &amp; Peng'!$A$13," "))))))))))</f>
        <v xml:space="preserve"> </v>
      </c>
      <c r="AG29" s="150" t="str">
        <f>IF('Koreksi (p)'!CD30='Isian Keg Perb &amp; Peng'!BQ$4,'Isian Keg Perb &amp; Peng'!$A$4,IF('Koreksi (p)'!CD30='Isian Keg Perb &amp; Peng'!BQ$5,'Isian Keg Perb &amp; Peng'!$A$5,IF('Koreksi (p)'!CD30='Isian Keg Perb &amp; Peng'!BQ$6,'Isian Keg Perb &amp; Peng'!$A$6,IF('Koreksi (p)'!CD30='Isian Keg Perb &amp; Peng'!BQ$7,'Isian Keg Perb &amp; Peng'!$A$7,IF('Koreksi (p)'!CD30='Isian Keg Perb &amp; Peng'!BQ$8,'Isian Keg Perb &amp; Peng'!$A$8,IF('Koreksi (p)'!CD30='Isian Keg Perb &amp; Peng'!BQ$9,'Isian Keg Perb &amp; Peng'!$A$9,IF('Koreksi (p)'!CD30='Isian Keg Perb &amp; Peng'!BQ$10,'Isian Keg Perb &amp; Peng'!$A$10,IF('Koreksi (p)'!CD30='Isian Keg Perb &amp; Peng'!BQ$11,'Isian Keg Perb &amp; Peng'!$A$11,IF('Koreksi (p)'!CD30='Isian Keg Perb &amp; Peng'!BQ$12,'Isian Keg Perb &amp; Peng'!$A$12,IF('Koreksi (p)'!CD30='Isian Keg Perb &amp; Peng'!BQ$13,'Isian Keg Perb &amp; Peng'!$A$13," "))))))))))</f>
        <v xml:space="preserve"> </v>
      </c>
      <c r="AH29" s="150" t="str">
        <f>IF('Koreksi (p)'!CE30='Isian Keg Perb &amp; Peng'!BR$4,'Isian Keg Perb &amp; Peng'!$A$4,IF('Koreksi (p)'!CE30='Isian Keg Perb &amp; Peng'!BR$5,'Isian Keg Perb &amp; Peng'!$A$5,IF('Koreksi (p)'!CE30='Isian Keg Perb &amp; Peng'!BR$6,'Isian Keg Perb &amp; Peng'!$A$6,IF('Koreksi (p)'!CE30='Isian Keg Perb &amp; Peng'!BR$7,'Isian Keg Perb &amp; Peng'!$A$7,IF('Koreksi (p)'!CE30='Isian Keg Perb &amp; Peng'!BR$8,'Isian Keg Perb &amp; Peng'!$A$8,IF('Koreksi (p)'!CE30='Isian Keg Perb &amp; Peng'!BR$9,'Isian Keg Perb &amp; Peng'!$A$9,IF('Koreksi (p)'!CE30='Isian Keg Perb &amp; Peng'!BR$10,'Isian Keg Perb &amp; Peng'!$A$10,IF('Koreksi (p)'!CE30='Isian Keg Perb &amp; Peng'!BR$11,'Isian Keg Perb &amp; Peng'!$A$11,IF('Koreksi (p)'!CE30='Isian Keg Perb &amp; Peng'!BR$12,'Isian Keg Perb &amp; Peng'!$A$12,IF('Koreksi (p)'!CE30='Isian Keg Perb &amp; Peng'!BR$13,'Isian Keg Perb &amp; Peng'!$A$13," "))))))))))</f>
        <v xml:space="preserve"> </v>
      </c>
      <c r="AI29" s="150" t="str">
        <f>IF('Koreksi (p)'!CF30='Isian Keg Perb &amp; Peng'!BS$4,'Isian Keg Perb &amp; Peng'!$A$4,IF('Koreksi (p)'!CF30='Isian Keg Perb &amp; Peng'!BS$5,'Isian Keg Perb &amp; Peng'!$A$5,IF('Koreksi (p)'!CF30='Isian Keg Perb &amp; Peng'!BS$6,'Isian Keg Perb &amp; Peng'!$A$6,IF('Koreksi (p)'!CF30='Isian Keg Perb &amp; Peng'!BS$7,'Isian Keg Perb &amp; Peng'!$A$7,IF('Koreksi (p)'!CF30='Isian Keg Perb &amp; Peng'!BS$8,'Isian Keg Perb &amp; Peng'!$A$8,IF('Koreksi (p)'!CF30='Isian Keg Perb &amp; Peng'!BS$9,'Isian Keg Perb &amp; Peng'!$A$9,IF('Koreksi (p)'!CF30='Isian Keg Perb &amp; Peng'!BS$10,'Isian Keg Perb &amp; Peng'!$A$10,IF('Koreksi (p)'!CF30='Isian Keg Perb &amp; Peng'!BS$11,'Isian Keg Perb &amp; Peng'!$A$11,IF('Koreksi (p)'!CF30='Isian Keg Perb &amp; Peng'!BS$12,'Isian Keg Perb &amp; Peng'!$A$12,IF('Koreksi (p)'!CF30='Isian Keg Perb &amp; Peng'!BS$13,'Isian Keg Perb &amp; Peng'!$A$13," "))))))))))</f>
        <v xml:space="preserve"> </v>
      </c>
      <c r="AJ29" s="150" t="str">
        <f>IF('Koreksi (p)'!CG30='Isian Keg Perb &amp; Peng'!BT$4,'Isian Keg Perb &amp; Peng'!$A$4,IF('Koreksi (p)'!CG30='Isian Keg Perb &amp; Peng'!BT$5,'Isian Keg Perb &amp; Peng'!$A$5,IF('Koreksi (p)'!CG30='Isian Keg Perb &amp; Peng'!BT$6,'Isian Keg Perb &amp; Peng'!$A$6,IF('Koreksi (p)'!CG30='Isian Keg Perb &amp; Peng'!BT$7,'Isian Keg Perb &amp; Peng'!$A$7,IF('Koreksi (p)'!CG30='Isian Keg Perb &amp; Peng'!BT$8,'Isian Keg Perb &amp; Peng'!$A$8,IF('Koreksi (p)'!CG30='Isian Keg Perb &amp; Peng'!BT$9,'Isian Keg Perb &amp; Peng'!$A$9,IF('Koreksi (p)'!CG30='Isian Keg Perb &amp; Peng'!BT$10,'Isian Keg Perb &amp; Peng'!$A$10,IF('Koreksi (p)'!CG30='Isian Keg Perb &amp; Peng'!BT$11,'Isian Keg Perb &amp; Peng'!$A$11,IF('Koreksi (p)'!CG30='Isian Keg Perb &amp; Peng'!BT$12,'Isian Keg Perb &amp; Peng'!$A$12,IF('Koreksi (p)'!CG30='Isian Keg Perb &amp; Peng'!BT$13,'Isian Keg Perb &amp; Peng'!$A$13," "))))))))))</f>
        <v xml:space="preserve"> </v>
      </c>
      <c r="AK29" s="150" t="str">
        <f>IF('Koreksi (p)'!CH30='Isian Keg Perb &amp; Peng'!BU$4,'Isian Keg Perb &amp; Peng'!$A$4,IF('Koreksi (p)'!CH30='Isian Keg Perb &amp; Peng'!BU$5,'Isian Keg Perb &amp; Peng'!$A$5,IF('Koreksi (p)'!CH30='Isian Keg Perb &amp; Peng'!BU$6,'Isian Keg Perb &amp; Peng'!$A$6,IF('Koreksi (p)'!CH30='Isian Keg Perb &amp; Peng'!BU$7,'Isian Keg Perb &amp; Peng'!$A$7,IF('Koreksi (p)'!CH30='Isian Keg Perb &amp; Peng'!BU$8,'Isian Keg Perb &amp; Peng'!$A$8,IF('Koreksi (p)'!CH30='Isian Keg Perb &amp; Peng'!BU$9,'Isian Keg Perb &amp; Peng'!$A$9,IF('Koreksi (p)'!CH30='Isian Keg Perb &amp; Peng'!BU$10,'Isian Keg Perb &amp; Peng'!$A$10,IF('Koreksi (p)'!CH30='Isian Keg Perb &amp; Peng'!BU$11,'Isian Keg Perb &amp; Peng'!$A$11,IF('Koreksi (p)'!CH30='Isian Keg Perb &amp; Peng'!BU$12,'Isian Keg Perb &amp; Peng'!$A$12,IF('Koreksi (p)'!CH30='Isian Keg Perb &amp; Peng'!BU$13,'Isian Keg Perb &amp; Peng'!$A$13," "))))))))))</f>
        <v xml:space="preserve"> </v>
      </c>
      <c r="AL29" s="150" t="str">
        <f>IF('Koreksi (p)'!CI30='Isian Keg Perb &amp; Peng'!BV$4,'Isian Keg Perb &amp; Peng'!$A$4,IF('Koreksi (p)'!CI30='Isian Keg Perb &amp; Peng'!BV$5,'Isian Keg Perb &amp; Peng'!$A$5,IF('Koreksi (p)'!CI30='Isian Keg Perb &amp; Peng'!BV$6,'Isian Keg Perb &amp; Peng'!$A$6,IF('Koreksi (p)'!CI30='Isian Keg Perb &amp; Peng'!BV$7,'Isian Keg Perb &amp; Peng'!$A$7,IF('Koreksi (p)'!CI30='Isian Keg Perb &amp; Peng'!BV$8,'Isian Keg Perb &amp; Peng'!$A$8,IF('Koreksi (p)'!CI30='Isian Keg Perb &amp; Peng'!BV$9,'Isian Keg Perb &amp; Peng'!$A$9,IF('Koreksi (p)'!CI30='Isian Keg Perb &amp; Peng'!BV$10,'Isian Keg Perb &amp; Peng'!$A$10,IF('Koreksi (p)'!CI30='Isian Keg Perb &amp; Peng'!BV$11,'Isian Keg Perb &amp; Peng'!$A$11,IF('Koreksi (p)'!CI30='Isian Keg Perb &amp; Peng'!BV$12,'Isian Keg Perb &amp; Peng'!$A$12,IF('Koreksi (p)'!CI30='Isian Keg Perb &amp; Peng'!BV$13,'Isian Keg Perb &amp; Peng'!$A$13," "))))))))))</f>
        <v xml:space="preserve"> </v>
      </c>
      <c r="AM29" s="150" t="str">
        <f>IF('Koreksi (p)'!CJ30='Isian Keg Perb &amp; Peng'!BW$4,'Isian Keg Perb &amp; Peng'!$A$4,IF('Koreksi (p)'!CJ30='Isian Keg Perb &amp; Peng'!BW$5,'Isian Keg Perb &amp; Peng'!$A$5,IF('Koreksi (p)'!CJ30='Isian Keg Perb &amp; Peng'!BW$6,'Isian Keg Perb &amp; Peng'!$A$6,IF('Koreksi (p)'!CJ30='Isian Keg Perb &amp; Peng'!BW$7,'Isian Keg Perb &amp; Peng'!$A$7,IF('Koreksi (p)'!CJ30='Isian Keg Perb &amp; Peng'!BW$8,'Isian Keg Perb &amp; Peng'!$A$8,IF('Koreksi (p)'!CJ30='Isian Keg Perb &amp; Peng'!BW$9,'Isian Keg Perb &amp; Peng'!$A$9,IF('Koreksi (p)'!CJ30='Isian Keg Perb &amp; Peng'!BW$10,'Isian Keg Perb &amp; Peng'!$A$10,IF('Koreksi (p)'!CJ30='Isian Keg Perb &amp; Peng'!BW$11,'Isian Keg Perb &amp; Peng'!$A$11,IF('Koreksi (p)'!CJ30='Isian Keg Perb &amp; Peng'!BW$12,'Isian Keg Perb &amp; Peng'!$A$12,IF('Koreksi (p)'!CJ30='Isian Keg Perb &amp; Peng'!BW$13,'Isian Keg Perb &amp; Peng'!$A$13," "))))))))))</f>
        <v xml:space="preserve"> </v>
      </c>
      <c r="AN29" s="150" t="str">
        <f>IF('Koreksi (p)'!CK30='Isian Keg Perb &amp; Peng'!BX$4,'Isian Keg Perb &amp; Peng'!$A$4,IF('Koreksi (p)'!CK30='Isian Keg Perb &amp; Peng'!BX$5,'Isian Keg Perb &amp; Peng'!$A$5,IF('Koreksi (p)'!CK30='Isian Keg Perb &amp; Peng'!BX$6,'Isian Keg Perb &amp; Peng'!$A$6,IF('Koreksi (p)'!CK30='Isian Keg Perb &amp; Peng'!BX$7,'Isian Keg Perb &amp; Peng'!$A$7,IF('Koreksi (p)'!CK30='Isian Keg Perb &amp; Peng'!BX$8,'Isian Keg Perb &amp; Peng'!$A$8,IF('Koreksi (p)'!CK30='Isian Keg Perb &amp; Peng'!BX$9,'Isian Keg Perb &amp; Peng'!$A$9,IF('Koreksi (p)'!CK30='Isian Keg Perb &amp; Peng'!BX$10,'Isian Keg Perb &amp; Peng'!$A$10,IF('Koreksi (p)'!CK30='Isian Keg Perb &amp; Peng'!BX$11,'Isian Keg Perb &amp; Peng'!$A$11,IF('Koreksi (p)'!CK30='Isian Keg Perb &amp; Peng'!BX$12,'Isian Keg Perb &amp; Peng'!$A$12,IF('Koreksi (p)'!CK30='Isian Keg Perb &amp; Peng'!BX$13,'Isian Keg Perb &amp; Peng'!$A$13," "))))))))))</f>
        <v xml:space="preserve"> </v>
      </c>
      <c r="AO29" s="150" t="str">
        <f>IF('Koreksi (p)'!CL30='Isian Keg Perb &amp; Peng'!BY$4,'Isian Keg Perb &amp; Peng'!$A$4,IF('Koreksi (p)'!CL30='Isian Keg Perb &amp; Peng'!BY$5,'Isian Keg Perb &amp; Peng'!$A$5,IF('Koreksi (p)'!CL30='Isian Keg Perb &amp; Peng'!BY$6,'Isian Keg Perb &amp; Peng'!$A$6,IF('Koreksi (p)'!CL30='Isian Keg Perb &amp; Peng'!BY$7,'Isian Keg Perb &amp; Peng'!$A$7,IF('Koreksi (p)'!CL30='Isian Keg Perb &amp; Peng'!BY$8,'Isian Keg Perb &amp; Peng'!$A$8,IF('Koreksi (p)'!CL30='Isian Keg Perb &amp; Peng'!BY$9,'Isian Keg Perb &amp; Peng'!$A$9,IF('Koreksi (p)'!CL30='Isian Keg Perb &amp; Peng'!BY$10,'Isian Keg Perb &amp; Peng'!$A$10,IF('Koreksi (p)'!CL30='Isian Keg Perb &amp; Peng'!BY$11,'Isian Keg Perb &amp; Peng'!$A$11,IF('Koreksi (p)'!CL30='Isian Keg Perb &amp; Peng'!BY$12,'Isian Keg Perb &amp; Peng'!$A$12,IF('Koreksi (p)'!CL30='Isian Keg Perb &amp; Peng'!BY$13,'Isian Keg Perb &amp; Peng'!$A$13," "))))))))))</f>
        <v xml:space="preserve"> </v>
      </c>
      <c r="AP29" s="150" t="str">
        <f>IF('Koreksi (p)'!CM30='Isian Keg Perb &amp; Peng'!BZ$4,'Isian Keg Perb &amp; Peng'!$A$4,IF('Koreksi (p)'!CM30='Isian Keg Perb &amp; Peng'!BZ$5,'Isian Keg Perb &amp; Peng'!$A$5,IF('Koreksi (p)'!CM30='Isian Keg Perb &amp; Peng'!BZ$6,'Isian Keg Perb &amp; Peng'!$A$6,IF('Koreksi (p)'!CM30='Isian Keg Perb &amp; Peng'!BZ$7,'Isian Keg Perb &amp; Peng'!$A$7,IF('Koreksi (p)'!CM30='Isian Keg Perb &amp; Peng'!BZ$8,'Isian Keg Perb &amp; Peng'!$A$8,IF('Koreksi (p)'!CM30='Isian Keg Perb &amp; Peng'!BZ$9,'Isian Keg Perb &amp; Peng'!$A$9,IF('Koreksi (p)'!CM30='Isian Keg Perb &amp; Peng'!BZ$10,'Isian Keg Perb &amp; Peng'!$A$10,IF('Koreksi (p)'!CM30='Isian Keg Perb &amp; Peng'!BZ$11,'Isian Keg Perb &amp; Peng'!$A$11,IF('Koreksi (p)'!CM30='Isian Keg Perb &amp; Peng'!BZ$12,'Isian Keg Perb &amp; Peng'!$A$12,IF('Koreksi (p)'!CM30='Isian Keg Perb &amp; Peng'!BZ$13,'Isian Keg Perb &amp; Peng'!$A$13," "))))))))))</f>
        <v xml:space="preserve"> </v>
      </c>
      <c r="AQ29" s="150" t="str">
        <f>IF('Koreksi (p)'!CN30='Isian Keg Perb &amp; Peng'!CA$4,'Isian Keg Perb &amp; Peng'!$A$4,IF('Koreksi (p)'!CN30='Isian Keg Perb &amp; Peng'!CA$5,'Isian Keg Perb &amp; Peng'!$A$5,IF('Koreksi (p)'!CN30='Isian Keg Perb &amp; Peng'!CA$6,'Isian Keg Perb &amp; Peng'!$A$6,IF('Koreksi (p)'!CN30='Isian Keg Perb &amp; Peng'!CA$7,'Isian Keg Perb &amp; Peng'!$A$7,IF('Koreksi (p)'!CN30='Isian Keg Perb &amp; Peng'!CA$8,'Isian Keg Perb &amp; Peng'!$A$8,IF('Koreksi (p)'!CN30='Isian Keg Perb &amp; Peng'!CA$9,'Isian Keg Perb &amp; Peng'!$A$9,IF('Koreksi (p)'!CN30='Isian Keg Perb &amp; Peng'!CA$10,'Isian Keg Perb &amp; Peng'!$A$10,IF('Koreksi (p)'!CN30='Isian Keg Perb &amp; Peng'!CA$11,'Isian Keg Perb &amp; Peng'!$A$11,IF('Koreksi (p)'!CN30='Isian Keg Perb &amp; Peng'!CA$12,'Isian Keg Perb &amp; Peng'!$A$12,IF('Koreksi (p)'!CN30='Isian Keg Perb &amp; Peng'!CA$13,'Isian Keg Perb &amp; Peng'!$A$13," "))))))))))</f>
        <v xml:space="preserve"> </v>
      </c>
      <c r="AR29" s="150" t="str">
        <f>IF('Koreksi (p)'!CO30='Isian Keg Perb &amp; Peng'!CB$4,'Isian Keg Perb &amp; Peng'!$A$4,IF('Koreksi (p)'!CO30='Isian Keg Perb &amp; Peng'!CB$5,'Isian Keg Perb &amp; Peng'!$A$5,IF('Koreksi (p)'!CO30='Isian Keg Perb &amp; Peng'!CB$6,'Isian Keg Perb &amp; Peng'!$A$6,IF('Koreksi (p)'!CO30='Isian Keg Perb &amp; Peng'!CB$7,'Isian Keg Perb &amp; Peng'!$A$7,IF('Koreksi (p)'!CO30='Isian Keg Perb &amp; Peng'!CB$8,'Isian Keg Perb &amp; Peng'!$A$8,IF('Koreksi (p)'!CO30='Isian Keg Perb &amp; Peng'!CB$9,'Isian Keg Perb &amp; Peng'!$A$9,IF('Koreksi (p)'!CO30='Isian Keg Perb &amp; Peng'!CB$10,'Isian Keg Perb &amp; Peng'!$A$10,IF('Koreksi (p)'!CO30='Isian Keg Perb &amp; Peng'!CB$11,'Isian Keg Perb &amp; Peng'!$A$11,IF('Koreksi (p)'!CO30='Isian Keg Perb &amp; Peng'!CB$12,'Isian Keg Perb &amp; Peng'!$A$12,IF('Koreksi (p)'!CO30='Isian Keg Perb &amp; Peng'!CB$13,'Isian Keg Perb &amp; Peng'!$A$13," "))))))))))</f>
        <v xml:space="preserve"> </v>
      </c>
      <c r="AS29" s="150" t="str">
        <f>IF('Koreksi (p)'!CP30='Isian Keg Perb &amp; Peng'!CC$4,'Isian Keg Perb &amp; Peng'!$A$4,IF('Koreksi (p)'!CP30='Isian Keg Perb &amp; Peng'!CC$5,'Isian Keg Perb &amp; Peng'!$A$5,IF('Koreksi (p)'!CP30='Isian Keg Perb &amp; Peng'!CC$6,'Isian Keg Perb &amp; Peng'!$A$6,IF('Koreksi (p)'!CP30='Isian Keg Perb &amp; Peng'!CC$7,'Isian Keg Perb &amp; Peng'!$A$7,IF('Koreksi (p)'!CP30='Isian Keg Perb &amp; Peng'!CC$8,'Isian Keg Perb &amp; Peng'!$A$8,IF('Koreksi (p)'!CP30='Isian Keg Perb &amp; Peng'!CC$9,'Isian Keg Perb &amp; Peng'!$A$9,IF('Koreksi (p)'!CP30='Isian Keg Perb &amp; Peng'!CC$10,'Isian Keg Perb &amp; Peng'!$A$10,IF('Koreksi (p)'!CP30='Isian Keg Perb &amp; Peng'!CC$11,'Isian Keg Perb &amp; Peng'!$A$11,IF('Koreksi (p)'!CP30='Isian Keg Perb &amp; Peng'!CC$12,'Isian Keg Perb &amp; Peng'!$A$12,IF('Koreksi (p)'!CP30='Isian Keg Perb &amp; Peng'!CC$13,'Isian Keg Perb &amp; Peng'!$A$13," "))))))))))</f>
        <v xml:space="preserve"> </v>
      </c>
      <c r="AT29" s="150" t="str">
        <f t="shared" si="0"/>
        <v xml:space="preserve">Besaran Pokok/Turunan                                       </v>
      </c>
      <c r="AU29" s="150">
        <f t="shared" si="1"/>
        <v>1</v>
      </c>
      <c r="AV29" s="150" t="str">
        <f t="shared" si="2"/>
        <v xml:space="preserve">Besaran Pokok/Turunan, </v>
      </c>
      <c r="AW29" s="150" t="e">
        <f t="shared" si="3"/>
        <v>#VALUE!</v>
      </c>
      <c r="AX29" s="150" t="str">
        <f t="shared" si="4"/>
        <v/>
      </c>
      <c r="AY29" s="150" t="e">
        <f t="shared" si="5"/>
        <v>#VALUE!</v>
      </c>
      <c r="AZ29" s="150" t="str">
        <f t="shared" si="6"/>
        <v/>
      </c>
      <c r="BA29" s="150" t="e">
        <f t="shared" si="7"/>
        <v>#VALUE!</v>
      </c>
      <c r="BB29" s="150" t="str">
        <f t="shared" si="8"/>
        <v/>
      </c>
      <c r="BC29" s="150" t="e">
        <f t="shared" si="9"/>
        <v>#VALUE!</v>
      </c>
      <c r="BD29" s="150" t="str">
        <f t="shared" si="10"/>
        <v/>
      </c>
      <c r="BE29" s="150" t="e">
        <f t="shared" si="11"/>
        <v>#VALUE!</v>
      </c>
      <c r="BF29" s="150" t="str">
        <f t="shared" si="12"/>
        <v/>
      </c>
      <c r="BG29" s="150" t="e">
        <f t="shared" si="13"/>
        <v>#VALUE!</v>
      </c>
      <c r="BH29" s="150" t="str">
        <f t="shared" si="14"/>
        <v/>
      </c>
      <c r="BI29" s="150" t="e">
        <f t="shared" si="15"/>
        <v>#VALUE!</v>
      </c>
      <c r="BJ29" s="150" t="str">
        <f t="shared" si="16"/>
        <v/>
      </c>
      <c r="BK29" s="150" t="e">
        <f t="shared" si="17"/>
        <v>#VALUE!</v>
      </c>
      <c r="BL29" s="150" t="str">
        <f t="shared" si="18"/>
        <v/>
      </c>
      <c r="BM29" s="150" t="e">
        <f t="shared" si="19"/>
        <v>#VALUE!</v>
      </c>
      <c r="BN29" s="150" t="str">
        <f t="shared" si="20"/>
        <v/>
      </c>
      <c r="BO29" s="26" t="str">
        <f t="shared" si="21"/>
        <v xml:space="preserve">Besaran Pokok/Turunan, </v>
      </c>
      <c r="BP29" s="27" t="str">
        <f>IF(E29="X",'Isian Keg Perb &amp; Peng'!$CE$4,"")</f>
        <v/>
      </c>
      <c r="BQ29" s="27" t="str">
        <f>IF(E29="X",'Isian Keg Perb &amp; Peng'!$CF$4,"")</f>
        <v/>
      </c>
    </row>
    <row r="30" spans="2:69" s="30" customFormat="1" ht="59.25" hidden="1" customHeight="1">
      <c r="B30" s="27">
        <f>'Analisis (p)'!A32</f>
        <v>19</v>
      </c>
      <c r="C30" s="25" t="str">
        <f>'Analisis (p)'!B32</f>
        <v>RAMA GALIH ARIFANI</v>
      </c>
      <c r="D30" s="32"/>
      <c r="E30" s="27" t="str">
        <f>'Analisis (p)'!CJ32</f>
        <v>-</v>
      </c>
      <c r="F30" s="150" t="str">
        <f>IF('Koreksi (p)'!BC31='Isian Keg Perb &amp; Peng'!AP$4,'Isian Keg Perb &amp; Peng'!$A$4,IF('Koreksi (p)'!BC31='Isian Keg Perb &amp; Peng'!AP$5,'Isian Keg Perb &amp; Peng'!$A$5,IF('Koreksi (p)'!BC31='Isian Keg Perb &amp; Peng'!AP$6,'Isian Keg Perb &amp; Peng'!$A$6,IF('Koreksi (p)'!BC31='Isian Keg Perb &amp; Peng'!AP$7,'Isian Keg Perb &amp; Peng'!$A$7,IF('Koreksi (p)'!BC31='Isian Keg Perb &amp; Peng'!AP$8,'Isian Keg Perb &amp; Peng'!$A$8,IF('Koreksi (p)'!BC31='Isian Keg Perb &amp; Peng'!AP$9,'Isian Keg Perb &amp; Peng'!$A$9,IF('Koreksi (p)'!BC31='Isian Keg Perb &amp; Peng'!AP$10,'Isian Keg Perb &amp; Peng'!$A$10,IF('Koreksi (p)'!BC31='Isian Keg Perb &amp; Peng'!AP$11,'Isian Keg Perb &amp; Peng'!$A$11,IF('Koreksi (p)'!BC31='Isian Keg Perb &amp; Peng'!AP$12,'Isian Keg Perb &amp; Peng'!$A$12,IF('Koreksi (p)'!BC31='Isian Keg Perb &amp; Peng'!AP$13,'Isian Keg Perb &amp; Peng'!$A$13," "))))))))))</f>
        <v xml:space="preserve"> </v>
      </c>
      <c r="G30" s="150" t="str">
        <f>IF('Koreksi (p)'!BD31='Isian Keg Perb &amp; Peng'!AQ$4,'Isian Keg Perb &amp; Peng'!$A$4,IF('Koreksi (p)'!BD31='Isian Keg Perb &amp; Peng'!AQ$5,'Isian Keg Perb &amp; Peng'!$A$5,IF('Koreksi (p)'!BD31='Isian Keg Perb &amp; Peng'!AQ$6,'Isian Keg Perb &amp; Peng'!$A$6,IF('Koreksi (p)'!BD31='Isian Keg Perb &amp; Peng'!AQ$7,'Isian Keg Perb &amp; Peng'!$A$7,IF('Koreksi (p)'!BD31='Isian Keg Perb &amp; Peng'!AQ$8,'Isian Keg Perb &amp; Peng'!$A$8,IF('Koreksi (p)'!BD31='Isian Keg Perb &amp; Peng'!AQ$9,'Isian Keg Perb &amp; Peng'!$A$9,IF('Koreksi (p)'!BD31='Isian Keg Perb &amp; Peng'!AQ$10,'Isian Keg Perb &amp; Peng'!$A$10,IF('Koreksi (p)'!BD31='Isian Keg Perb &amp; Peng'!AQ$11,'Isian Keg Perb &amp; Peng'!$A$11,IF('Koreksi (p)'!BD31='Isian Keg Perb &amp; Peng'!AQ$12,'Isian Keg Perb &amp; Peng'!$A$12,IF('Koreksi (p)'!BD31='Isian Keg Perb &amp; Peng'!AQ$13,'Isian Keg Perb &amp; Peng'!$A$13," "))))))))))</f>
        <v xml:space="preserve"> </v>
      </c>
      <c r="H30" s="150" t="str">
        <f>IF('Koreksi (p)'!BE31='Isian Keg Perb &amp; Peng'!AR$4,'Isian Keg Perb &amp; Peng'!$A$4,IF('Koreksi (p)'!BE31='Isian Keg Perb &amp; Peng'!AR$5,'Isian Keg Perb &amp; Peng'!$A$5,IF('Koreksi (p)'!BE31='Isian Keg Perb &amp; Peng'!AR$6,'Isian Keg Perb &amp; Peng'!$A$6,IF('Koreksi (p)'!BE31='Isian Keg Perb &amp; Peng'!AR$7,'Isian Keg Perb &amp; Peng'!$A$7,IF('Koreksi (p)'!BE31='Isian Keg Perb &amp; Peng'!AR$8,'Isian Keg Perb &amp; Peng'!$A$8,IF('Koreksi (p)'!BE31='Isian Keg Perb &amp; Peng'!AR$9,'Isian Keg Perb &amp; Peng'!$A$9,IF('Koreksi (p)'!BE31='Isian Keg Perb &amp; Peng'!AR$10,'Isian Keg Perb &amp; Peng'!$A$10,IF('Koreksi (p)'!BE31='Isian Keg Perb &amp; Peng'!AR$11,'Isian Keg Perb &amp; Peng'!$A$11,IF('Koreksi (p)'!BE31='Isian Keg Perb &amp; Peng'!AR$12,'Isian Keg Perb &amp; Peng'!$A$12,IF('Koreksi (p)'!BE31='Isian Keg Perb &amp; Peng'!AR$13,'Isian Keg Perb &amp; Peng'!$A$13," "))))))))))</f>
        <v xml:space="preserve"> </v>
      </c>
      <c r="I30" s="150" t="str">
        <f>IF('Koreksi (p)'!BF31='Isian Keg Perb &amp; Peng'!AS$4,'Isian Keg Perb &amp; Peng'!$A$4,IF('Koreksi (p)'!BF31='Isian Keg Perb &amp; Peng'!AS$5,'Isian Keg Perb &amp; Peng'!$A$5,IF('Koreksi (p)'!BF31='Isian Keg Perb &amp; Peng'!AS$6,'Isian Keg Perb &amp; Peng'!$A$6,IF('Koreksi (p)'!BF31='Isian Keg Perb &amp; Peng'!AS$7,'Isian Keg Perb &amp; Peng'!$A$7,IF('Koreksi (p)'!BF31='Isian Keg Perb &amp; Peng'!AS$8,'Isian Keg Perb &amp; Peng'!$A$8,IF('Koreksi (p)'!BF31='Isian Keg Perb &amp; Peng'!AS$9,'Isian Keg Perb &amp; Peng'!$A$9,IF('Koreksi (p)'!BF31='Isian Keg Perb &amp; Peng'!AS$10,'Isian Keg Perb &amp; Peng'!$A$10,IF('Koreksi (p)'!BF31='Isian Keg Perb &amp; Peng'!AS$11,'Isian Keg Perb &amp; Peng'!$A$11,IF('Koreksi (p)'!BF31='Isian Keg Perb &amp; Peng'!AS$12,'Isian Keg Perb &amp; Peng'!$A$12,IF('Koreksi (p)'!BF31='Isian Keg Perb &amp; Peng'!AS$13,'Isian Keg Perb &amp; Peng'!$A$13," "))))))))))</f>
        <v>Satuan Besaran</v>
      </c>
      <c r="J30" s="150" t="str">
        <f>IF('Koreksi (p)'!BG31='Isian Keg Perb &amp; Peng'!AT$4,'Isian Keg Perb &amp; Peng'!$A$4,IF('Koreksi (p)'!BG31='Isian Keg Perb &amp; Peng'!AT$5,'Isian Keg Perb &amp; Peng'!$A$5,IF('Koreksi (p)'!BG31='Isian Keg Perb &amp; Peng'!AT$6,'Isian Keg Perb &amp; Peng'!$A$6,IF('Koreksi (p)'!BG31='Isian Keg Perb &amp; Peng'!AT$7,'Isian Keg Perb &amp; Peng'!$A$7,IF('Koreksi (p)'!BG31='Isian Keg Perb &amp; Peng'!AT$8,'Isian Keg Perb &amp; Peng'!$A$8,IF('Koreksi (p)'!BG31='Isian Keg Perb &amp; Peng'!AT$9,'Isian Keg Perb &amp; Peng'!$A$9,IF('Koreksi (p)'!BG31='Isian Keg Perb &amp; Peng'!AT$10,'Isian Keg Perb &amp; Peng'!$A$10,IF('Koreksi (p)'!BG31='Isian Keg Perb &amp; Peng'!AT$11,'Isian Keg Perb &amp; Peng'!$A$11,IF('Koreksi (p)'!BG31='Isian Keg Perb &amp; Peng'!AT$12,'Isian Keg Perb &amp; Peng'!$A$12,IF('Koreksi (p)'!BG31='Isian Keg Perb &amp; Peng'!AT$13,'Isian Keg Perb &amp; Peng'!$A$13," "))))))))))</f>
        <v xml:space="preserve"> </v>
      </c>
      <c r="K30" s="150" t="str">
        <f>IF('Koreksi (p)'!BH31='Isian Keg Perb &amp; Peng'!AU$4,'Isian Keg Perb &amp; Peng'!$A$4,IF('Koreksi (p)'!BH31='Isian Keg Perb &amp; Peng'!AU$5,'Isian Keg Perb &amp; Peng'!$A$5,IF('Koreksi (p)'!BH31='Isian Keg Perb &amp; Peng'!AU$6,'Isian Keg Perb &amp; Peng'!$A$6,IF('Koreksi (p)'!BH31='Isian Keg Perb &amp; Peng'!AU$7,'Isian Keg Perb &amp; Peng'!$A$7,IF('Koreksi (p)'!BH31='Isian Keg Perb &amp; Peng'!AU$8,'Isian Keg Perb &amp; Peng'!$A$8,IF('Koreksi (p)'!BH31='Isian Keg Perb &amp; Peng'!AU$9,'Isian Keg Perb &amp; Peng'!$A$9,IF('Koreksi (p)'!BH31='Isian Keg Perb &amp; Peng'!AU$10,'Isian Keg Perb &amp; Peng'!$A$10,IF('Koreksi (p)'!BH31='Isian Keg Perb &amp; Peng'!AU$11,'Isian Keg Perb &amp; Peng'!$A$11,IF('Koreksi (p)'!BH31='Isian Keg Perb &amp; Peng'!AU$12,'Isian Keg Perb &amp; Peng'!$A$12,IF('Koreksi (p)'!BH31='Isian Keg Perb &amp; Peng'!AU$13,'Isian Keg Perb &amp; Peng'!$A$13," "))))))))))</f>
        <v xml:space="preserve"> </v>
      </c>
      <c r="L30" s="150" t="str">
        <f>IF('Koreksi (p)'!BI31='Isian Keg Perb &amp; Peng'!AV$4,'Isian Keg Perb &amp; Peng'!$A$4,IF('Koreksi (p)'!BI31='Isian Keg Perb &amp; Peng'!AV$5,'Isian Keg Perb &amp; Peng'!$A$5,IF('Koreksi (p)'!BI31='Isian Keg Perb &amp; Peng'!AV$6,'Isian Keg Perb &amp; Peng'!$A$6,IF('Koreksi (p)'!BI31='Isian Keg Perb &amp; Peng'!AV$7,'Isian Keg Perb &amp; Peng'!$A$7,IF('Koreksi (p)'!BI31='Isian Keg Perb &amp; Peng'!AV$8,'Isian Keg Perb &amp; Peng'!$A$8,IF('Koreksi (p)'!BI31='Isian Keg Perb &amp; Peng'!AV$9,'Isian Keg Perb &amp; Peng'!$A$9,IF('Koreksi (p)'!BI31='Isian Keg Perb &amp; Peng'!AV$10,'Isian Keg Perb &amp; Peng'!$A$10,IF('Koreksi (p)'!BI31='Isian Keg Perb &amp; Peng'!AV$11,'Isian Keg Perb &amp; Peng'!$A$11,IF('Koreksi (p)'!BI31='Isian Keg Perb &amp; Peng'!AV$12,'Isian Keg Perb &amp; Peng'!$A$12,IF('Koreksi (p)'!BI31='Isian Keg Perb &amp; Peng'!AV$13,'Isian Keg Perb &amp; Peng'!$A$13," "))))))))))</f>
        <v xml:space="preserve"> </v>
      </c>
      <c r="M30" s="150" t="str">
        <f>IF('Koreksi (p)'!BJ31='Isian Keg Perb &amp; Peng'!AW$4,'Isian Keg Perb &amp; Peng'!$A$4,IF('Koreksi (p)'!BJ31='Isian Keg Perb &amp; Peng'!AW$5,'Isian Keg Perb &amp; Peng'!$A$5,IF('Koreksi (p)'!BJ31='Isian Keg Perb &amp; Peng'!AW$6,'Isian Keg Perb &amp; Peng'!$A$6,IF('Koreksi (p)'!BJ31='Isian Keg Perb &amp; Peng'!AW$7,'Isian Keg Perb &amp; Peng'!$A$7,IF('Koreksi (p)'!BJ31='Isian Keg Perb &amp; Peng'!AW$8,'Isian Keg Perb &amp; Peng'!$A$8,IF('Koreksi (p)'!BJ31='Isian Keg Perb &amp; Peng'!AW$9,'Isian Keg Perb &amp; Peng'!$A$9,IF('Koreksi (p)'!BJ31='Isian Keg Perb &amp; Peng'!AW$10,'Isian Keg Perb &amp; Peng'!$A$10,IF('Koreksi (p)'!BJ31='Isian Keg Perb &amp; Peng'!AW$11,'Isian Keg Perb &amp; Peng'!$A$11,IF('Koreksi (p)'!BJ31='Isian Keg Perb &amp; Peng'!AW$12,'Isian Keg Perb &amp; Peng'!$A$12,IF('Koreksi (p)'!BJ31='Isian Keg Perb &amp; Peng'!AW$13,'Isian Keg Perb &amp; Peng'!$A$13," "))))))))))</f>
        <v xml:space="preserve"> </v>
      </c>
      <c r="N30" s="150" t="str">
        <f>IF('Koreksi (p)'!BK31='Isian Keg Perb &amp; Peng'!AX$4,'Isian Keg Perb &amp; Peng'!$A$4,IF('Koreksi (p)'!BK31='Isian Keg Perb &amp; Peng'!AX$5,'Isian Keg Perb &amp; Peng'!$A$5,IF('Koreksi (p)'!BK31='Isian Keg Perb &amp; Peng'!AX$6,'Isian Keg Perb &amp; Peng'!$A$6,IF('Koreksi (p)'!BK31='Isian Keg Perb &amp; Peng'!AX$7,'Isian Keg Perb &amp; Peng'!$A$7,IF('Koreksi (p)'!BK31='Isian Keg Perb &amp; Peng'!AX$8,'Isian Keg Perb &amp; Peng'!$A$8,IF('Koreksi (p)'!BK31='Isian Keg Perb &amp; Peng'!AX$9,'Isian Keg Perb &amp; Peng'!$A$9,IF('Koreksi (p)'!BK31='Isian Keg Perb &amp; Peng'!AX$10,'Isian Keg Perb &amp; Peng'!$A$10,IF('Koreksi (p)'!BK31='Isian Keg Perb &amp; Peng'!AX$11,'Isian Keg Perb &amp; Peng'!$A$11,IF('Koreksi (p)'!BK31='Isian Keg Perb &amp; Peng'!AX$12,'Isian Keg Perb &amp; Peng'!$A$12,IF('Koreksi (p)'!BK31='Isian Keg Perb &amp; Peng'!AX$13,'Isian Keg Perb &amp; Peng'!$A$13," "))))))))))</f>
        <v xml:space="preserve"> </v>
      </c>
      <c r="O30" s="150" t="str">
        <f>IF('Koreksi (p)'!BL31='Isian Keg Perb &amp; Peng'!AY$4,'Isian Keg Perb &amp; Peng'!$A$4,IF('Koreksi (p)'!BL31='Isian Keg Perb &amp; Peng'!AY$5,'Isian Keg Perb &amp; Peng'!$A$5,IF('Koreksi (p)'!BL31='Isian Keg Perb &amp; Peng'!AY$6,'Isian Keg Perb &amp; Peng'!$A$6,IF('Koreksi (p)'!BL31='Isian Keg Perb &amp; Peng'!AY$7,'Isian Keg Perb &amp; Peng'!$A$7,IF('Koreksi (p)'!BL31='Isian Keg Perb &amp; Peng'!AY$8,'Isian Keg Perb &amp; Peng'!$A$8,IF('Koreksi (p)'!BL31='Isian Keg Perb &amp; Peng'!AY$9,'Isian Keg Perb &amp; Peng'!$A$9,IF('Koreksi (p)'!BL31='Isian Keg Perb &amp; Peng'!AY$10,'Isian Keg Perb &amp; Peng'!$A$10,IF('Koreksi (p)'!BL31='Isian Keg Perb &amp; Peng'!AY$11,'Isian Keg Perb &amp; Peng'!$A$11,IF('Koreksi (p)'!BL31='Isian Keg Perb &amp; Peng'!AY$12,'Isian Keg Perb &amp; Peng'!$A$12,IF('Koreksi (p)'!BL31='Isian Keg Perb &amp; Peng'!AY$13,'Isian Keg Perb &amp; Peng'!$A$13," "))))))))))</f>
        <v xml:space="preserve"> </v>
      </c>
      <c r="P30" s="150" t="str">
        <f>IF('Koreksi (p)'!BM31='Isian Keg Perb &amp; Peng'!AZ$4,'Isian Keg Perb &amp; Peng'!$A$4,IF('Koreksi (p)'!BM31='Isian Keg Perb &amp; Peng'!AZ$5,'Isian Keg Perb &amp; Peng'!$A$5,IF('Koreksi (p)'!BM31='Isian Keg Perb &amp; Peng'!AZ$6,'Isian Keg Perb &amp; Peng'!$A$6,IF('Koreksi (p)'!BM31='Isian Keg Perb &amp; Peng'!AZ$7,'Isian Keg Perb &amp; Peng'!$A$7,IF('Koreksi (p)'!BM31='Isian Keg Perb &amp; Peng'!AZ$8,'Isian Keg Perb &amp; Peng'!$A$8,IF('Koreksi (p)'!BM31='Isian Keg Perb &amp; Peng'!AZ$9,'Isian Keg Perb &amp; Peng'!$A$9,IF('Koreksi (p)'!BM31='Isian Keg Perb &amp; Peng'!AZ$10,'Isian Keg Perb &amp; Peng'!$A$10,IF('Koreksi (p)'!BM31='Isian Keg Perb &amp; Peng'!AZ$11,'Isian Keg Perb &amp; Peng'!$A$11,IF('Koreksi (p)'!BM31='Isian Keg Perb &amp; Peng'!AZ$12,'Isian Keg Perb &amp; Peng'!$A$12,IF('Koreksi (p)'!BM31='Isian Keg Perb &amp; Peng'!AZ$13,'Isian Keg Perb &amp; Peng'!$A$13," "))))))))))</f>
        <v xml:space="preserve"> </v>
      </c>
      <c r="Q30" s="150" t="str">
        <f>IF('Koreksi (p)'!BN31='Isian Keg Perb &amp; Peng'!BA$4,'Isian Keg Perb &amp; Peng'!$A$4,IF('Koreksi (p)'!BN31='Isian Keg Perb &amp; Peng'!BA$5,'Isian Keg Perb &amp; Peng'!$A$5,IF('Koreksi (p)'!BN31='Isian Keg Perb &amp; Peng'!BA$6,'Isian Keg Perb &amp; Peng'!$A$6,IF('Koreksi (p)'!BN31='Isian Keg Perb &amp; Peng'!BA$7,'Isian Keg Perb &amp; Peng'!$A$7,IF('Koreksi (p)'!BN31='Isian Keg Perb &amp; Peng'!BA$8,'Isian Keg Perb &amp; Peng'!$A$8,IF('Koreksi (p)'!BN31='Isian Keg Perb &amp; Peng'!BA$9,'Isian Keg Perb &amp; Peng'!$A$9,IF('Koreksi (p)'!BN31='Isian Keg Perb &amp; Peng'!BA$10,'Isian Keg Perb &amp; Peng'!$A$10,IF('Koreksi (p)'!BN31='Isian Keg Perb &amp; Peng'!BA$11,'Isian Keg Perb &amp; Peng'!$A$11,IF('Koreksi (p)'!BN31='Isian Keg Perb &amp; Peng'!BA$12,'Isian Keg Perb &amp; Peng'!$A$12,IF('Koreksi (p)'!BN31='Isian Keg Perb &amp; Peng'!BA$13,'Isian Keg Perb &amp; Peng'!$A$13," "))))))))))</f>
        <v xml:space="preserve"> </v>
      </c>
      <c r="R30" s="150" t="str">
        <f>IF('Koreksi (p)'!BO31='Isian Keg Perb &amp; Peng'!BB$4,'Isian Keg Perb &amp; Peng'!$A$4,IF('Koreksi (p)'!BO31='Isian Keg Perb &amp; Peng'!BB$5,'Isian Keg Perb &amp; Peng'!$A$5,IF('Koreksi (p)'!BO31='Isian Keg Perb &amp; Peng'!BB$6,'Isian Keg Perb &amp; Peng'!$A$6,IF('Koreksi (p)'!BO31='Isian Keg Perb &amp; Peng'!BB$7,'Isian Keg Perb &amp; Peng'!$A$7,IF('Koreksi (p)'!BO31='Isian Keg Perb &amp; Peng'!BB$8,'Isian Keg Perb &amp; Peng'!$A$8,IF('Koreksi (p)'!BO31='Isian Keg Perb &amp; Peng'!BB$9,'Isian Keg Perb &amp; Peng'!$A$9,IF('Koreksi (p)'!BO31='Isian Keg Perb &amp; Peng'!BB$10,'Isian Keg Perb &amp; Peng'!$A$10,IF('Koreksi (p)'!BO31='Isian Keg Perb &amp; Peng'!BB$11,'Isian Keg Perb &amp; Peng'!$A$11,IF('Koreksi (p)'!BO31='Isian Keg Perb &amp; Peng'!BB$12,'Isian Keg Perb &amp; Peng'!$A$12,IF('Koreksi (p)'!BO31='Isian Keg Perb &amp; Peng'!BB$13,'Isian Keg Perb &amp; Peng'!$A$13," "))))))))))</f>
        <v xml:space="preserve"> </v>
      </c>
      <c r="S30" s="150" t="str">
        <f>IF('Koreksi (p)'!BP31='Isian Keg Perb &amp; Peng'!BC$4,'Isian Keg Perb &amp; Peng'!$A$4,IF('Koreksi (p)'!BP31='Isian Keg Perb &amp; Peng'!BC$5,'Isian Keg Perb &amp; Peng'!$A$5,IF('Koreksi (p)'!BP31='Isian Keg Perb &amp; Peng'!BC$6,'Isian Keg Perb &amp; Peng'!$A$6,IF('Koreksi (p)'!BP31='Isian Keg Perb &amp; Peng'!BC$7,'Isian Keg Perb &amp; Peng'!$A$7,IF('Koreksi (p)'!BP31='Isian Keg Perb &amp; Peng'!BC$8,'Isian Keg Perb &amp; Peng'!$A$8,IF('Koreksi (p)'!BP31='Isian Keg Perb &amp; Peng'!BC$9,'Isian Keg Perb &amp; Peng'!$A$9,IF('Koreksi (p)'!BP31='Isian Keg Perb &amp; Peng'!BC$10,'Isian Keg Perb &amp; Peng'!$A$10,IF('Koreksi (p)'!BP31='Isian Keg Perb &amp; Peng'!BC$11,'Isian Keg Perb &amp; Peng'!$A$11,IF('Koreksi (p)'!BP31='Isian Keg Perb &amp; Peng'!BC$12,'Isian Keg Perb &amp; Peng'!$A$12,IF('Koreksi (p)'!BP31='Isian Keg Perb &amp; Peng'!BC$13,'Isian Keg Perb &amp; Peng'!$A$13," "))))))))))</f>
        <v xml:space="preserve"> </v>
      </c>
      <c r="T30" s="150" t="str">
        <f>IF('Koreksi (p)'!BQ31='Isian Keg Perb &amp; Peng'!BD$4,'Isian Keg Perb &amp; Peng'!$A$4,IF('Koreksi (p)'!BQ31='Isian Keg Perb &amp; Peng'!BD$5,'Isian Keg Perb &amp; Peng'!$A$5,IF('Koreksi (p)'!BQ31='Isian Keg Perb &amp; Peng'!BD$6,'Isian Keg Perb &amp; Peng'!$A$6,IF('Koreksi (p)'!BQ31='Isian Keg Perb &amp; Peng'!BD$7,'Isian Keg Perb &amp; Peng'!$A$7,IF('Koreksi (p)'!BQ31='Isian Keg Perb &amp; Peng'!BD$8,'Isian Keg Perb &amp; Peng'!$A$8,IF('Koreksi (p)'!BQ31='Isian Keg Perb &amp; Peng'!BD$9,'Isian Keg Perb &amp; Peng'!$A$9,IF('Koreksi (p)'!BQ31='Isian Keg Perb &amp; Peng'!BD$10,'Isian Keg Perb &amp; Peng'!$A$10,IF('Koreksi (p)'!BQ31='Isian Keg Perb &amp; Peng'!BD$11,'Isian Keg Perb &amp; Peng'!$A$11,IF('Koreksi (p)'!BQ31='Isian Keg Perb &amp; Peng'!BD$12,'Isian Keg Perb &amp; Peng'!$A$12,IF('Koreksi (p)'!BQ31='Isian Keg Perb &amp; Peng'!BD$13,'Isian Keg Perb &amp; Peng'!$A$13," "))))))))))</f>
        <v xml:space="preserve"> </v>
      </c>
      <c r="U30" s="150" t="str">
        <f>IF('Koreksi (p)'!BR31='Isian Keg Perb &amp; Peng'!BE$4,'Isian Keg Perb &amp; Peng'!$A$4,IF('Koreksi (p)'!BR31='Isian Keg Perb &amp; Peng'!BE$5,'Isian Keg Perb &amp; Peng'!$A$5,IF('Koreksi (p)'!BR31='Isian Keg Perb &amp; Peng'!BE$6,'Isian Keg Perb &amp; Peng'!$A$6,IF('Koreksi (p)'!BR31='Isian Keg Perb &amp; Peng'!BE$7,'Isian Keg Perb &amp; Peng'!$A$7,IF('Koreksi (p)'!BR31='Isian Keg Perb &amp; Peng'!BE$8,'Isian Keg Perb &amp; Peng'!$A$8,IF('Koreksi (p)'!BR31='Isian Keg Perb &amp; Peng'!BE$9,'Isian Keg Perb &amp; Peng'!$A$9,IF('Koreksi (p)'!BR31='Isian Keg Perb &amp; Peng'!BE$10,'Isian Keg Perb &amp; Peng'!$A$10,IF('Koreksi (p)'!BR31='Isian Keg Perb &amp; Peng'!BE$11,'Isian Keg Perb &amp; Peng'!$A$11,IF('Koreksi (p)'!BR31='Isian Keg Perb &amp; Peng'!BE$12,'Isian Keg Perb &amp; Peng'!$A$12,IF('Koreksi (p)'!BR31='Isian Keg Perb &amp; Peng'!BE$13,'Isian Keg Perb &amp; Peng'!$A$13," "))))))))))</f>
        <v xml:space="preserve"> </v>
      </c>
      <c r="V30" s="150" t="str">
        <f>IF('Koreksi (p)'!BS31='Isian Keg Perb &amp; Peng'!BF$4,'Isian Keg Perb &amp; Peng'!$A$4,IF('Koreksi (p)'!BS31='Isian Keg Perb &amp; Peng'!BF$5,'Isian Keg Perb &amp; Peng'!$A$5,IF('Koreksi (p)'!BS31='Isian Keg Perb &amp; Peng'!BF$6,'Isian Keg Perb &amp; Peng'!$A$6,IF('Koreksi (p)'!BS31='Isian Keg Perb &amp; Peng'!BF$7,'Isian Keg Perb &amp; Peng'!$A$7,IF('Koreksi (p)'!BS31='Isian Keg Perb &amp; Peng'!BF$8,'Isian Keg Perb &amp; Peng'!$A$8,IF('Koreksi (p)'!BS31='Isian Keg Perb &amp; Peng'!BF$9,'Isian Keg Perb &amp; Peng'!$A$9,IF('Koreksi (p)'!BS31='Isian Keg Perb &amp; Peng'!BF$10,'Isian Keg Perb &amp; Peng'!$A$10,IF('Koreksi (p)'!BS31='Isian Keg Perb &amp; Peng'!BF$11,'Isian Keg Perb &amp; Peng'!$A$11,IF('Koreksi (p)'!BS31='Isian Keg Perb &amp; Peng'!BF$12,'Isian Keg Perb &amp; Peng'!$A$12,IF('Koreksi (p)'!BS31='Isian Keg Perb &amp; Peng'!BF$13,'Isian Keg Perb &amp; Peng'!$A$13," "))))))))))</f>
        <v xml:space="preserve"> </v>
      </c>
      <c r="W30" s="150" t="str">
        <f>IF('Koreksi (p)'!BT31='Isian Keg Perb &amp; Peng'!BG$4,'Isian Keg Perb &amp; Peng'!$A$4,IF('Koreksi (p)'!BT31='Isian Keg Perb &amp; Peng'!BG$5,'Isian Keg Perb &amp; Peng'!$A$5,IF('Koreksi (p)'!BT31='Isian Keg Perb &amp; Peng'!BG$6,'Isian Keg Perb &amp; Peng'!$A$6,IF('Koreksi (p)'!BT31='Isian Keg Perb &amp; Peng'!BG$7,'Isian Keg Perb &amp; Peng'!$A$7,IF('Koreksi (p)'!BT31='Isian Keg Perb &amp; Peng'!BG$8,'Isian Keg Perb &amp; Peng'!$A$8,IF('Koreksi (p)'!BT31='Isian Keg Perb &amp; Peng'!BG$9,'Isian Keg Perb &amp; Peng'!$A$9,IF('Koreksi (p)'!BT31='Isian Keg Perb &amp; Peng'!BG$10,'Isian Keg Perb &amp; Peng'!$A$10,IF('Koreksi (p)'!BT31='Isian Keg Perb &amp; Peng'!BG$11,'Isian Keg Perb &amp; Peng'!$A$11,IF('Koreksi (p)'!BT31='Isian Keg Perb &amp; Peng'!BG$12,'Isian Keg Perb &amp; Peng'!$A$12,IF('Koreksi (p)'!BT31='Isian Keg Perb &amp; Peng'!BG$13,'Isian Keg Perb &amp; Peng'!$A$13," "))))))))))</f>
        <v xml:space="preserve"> </v>
      </c>
      <c r="X30" s="150" t="str">
        <f>IF('Koreksi (p)'!BU31='Isian Keg Perb &amp; Peng'!BH$4,'Isian Keg Perb &amp; Peng'!$A$4,IF('Koreksi (p)'!BU31='Isian Keg Perb &amp; Peng'!BH$5,'Isian Keg Perb &amp; Peng'!$A$5,IF('Koreksi (p)'!BU31='Isian Keg Perb &amp; Peng'!BH$6,'Isian Keg Perb &amp; Peng'!$A$6,IF('Koreksi (p)'!BU31='Isian Keg Perb &amp; Peng'!BH$7,'Isian Keg Perb &amp; Peng'!$A$7,IF('Koreksi (p)'!BU31='Isian Keg Perb &amp; Peng'!BH$8,'Isian Keg Perb &amp; Peng'!$A$8,IF('Koreksi (p)'!BU31='Isian Keg Perb &amp; Peng'!BH$9,'Isian Keg Perb &amp; Peng'!$A$9,IF('Koreksi (p)'!BU31='Isian Keg Perb &amp; Peng'!BH$10,'Isian Keg Perb &amp; Peng'!$A$10,IF('Koreksi (p)'!BU31='Isian Keg Perb &amp; Peng'!BH$11,'Isian Keg Perb &amp; Peng'!$A$11,IF('Koreksi (p)'!BU31='Isian Keg Perb &amp; Peng'!BH$12,'Isian Keg Perb &amp; Peng'!$A$12,IF('Koreksi (p)'!BU31='Isian Keg Perb &amp; Peng'!BH$13,'Isian Keg Perb &amp; Peng'!$A$13," "))))))))))</f>
        <v xml:space="preserve"> </v>
      </c>
      <c r="Y30" s="150" t="str">
        <f>IF('Koreksi (p)'!BV31='Isian Keg Perb &amp; Peng'!BI$4,'Isian Keg Perb &amp; Peng'!$A$4,IF('Koreksi (p)'!BV31='Isian Keg Perb &amp; Peng'!BI$5,'Isian Keg Perb &amp; Peng'!$A$5,IF('Koreksi (p)'!BV31='Isian Keg Perb &amp; Peng'!BI$6,'Isian Keg Perb &amp; Peng'!$A$6,IF('Koreksi (p)'!BV31='Isian Keg Perb &amp; Peng'!BI$7,'Isian Keg Perb &amp; Peng'!$A$7,IF('Koreksi (p)'!BV31='Isian Keg Perb &amp; Peng'!BI$8,'Isian Keg Perb &amp; Peng'!$A$8,IF('Koreksi (p)'!BV31='Isian Keg Perb &amp; Peng'!BI$9,'Isian Keg Perb &amp; Peng'!$A$9,IF('Koreksi (p)'!BV31='Isian Keg Perb &amp; Peng'!BI$10,'Isian Keg Perb &amp; Peng'!$A$10,IF('Koreksi (p)'!BV31='Isian Keg Perb &amp; Peng'!BI$11,'Isian Keg Perb &amp; Peng'!$A$11,IF('Koreksi (p)'!BV31='Isian Keg Perb &amp; Peng'!BI$12,'Isian Keg Perb &amp; Peng'!$A$12,IF('Koreksi (p)'!BV31='Isian Keg Perb &amp; Peng'!BI$13,'Isian Keg Perb &amp; Peng'!$A$13," "))))))))))</f>
        <v xml:space="preserve"> </v>
      </c>
      <c r="Z30" s="150" t="str">
        <f>IF('Koreksi (p)'!BW31='Isian Keg Perb &amp; Peng'!BJ$4,'Isian Keg Perb &amp; Peng'!$A$4,IF('Koreksi (p)'!BW31='Isian Keg Perb &amp; Peng'!BJ$5,'Isian Keg Perb &amp; Peng'!$A$5,IF('Koreksi (p)'!BW31='Isian Keg Perb &amp; Peng'!BJ$6,'Isian Keg Perb &amp; Peng'!$A$6,IF('Koreksi (p)'!BW31='Isian Keg Perb &amp; Peng'!BJ$7,'Isian Keg Perb &amp; Peng'!$A$7,IF('Koreksi (p)'!BW31='Isian Keg Perb &amp; Peng'!BJ$8,'Isian Keg Perb &amp; Peng'!$A$8,IF('Koreksi (p)'!BW31='Isian Keg Perb &amp; Peng'!BJ$9,'Isian Keg Perb &amp; Peng'!$A$9,IF('Koreksi (p)'!BW31='Isian Keg Perb &amp; Peng'!BJ$10,'Isian Keg Perb &amp; Peng'!$A$10,IF('Koreksi (p)'!BW31='Isian Keg Perb &amp; Peng'!BJ$11,'Isian Keg Perb &amp; Peng'!$A$11,IF('Koreksi (p)'!BW31='Isian Keg Perb &amp; Peng'!BJ$12,'Isian Keg Perb &amp; Peng'!$A$12,IF('Koreksi (p)'!BW31='Isian Keg Perb &amp; Peng'!BJ$13,'Isian Keg Perb &amp; Peng'!$A$13," "))))))))))</f>
        <v xml:space="preserve"> </v>
      </c>
      <c r="AA30" s="150" t="str">
        <f>IF('Koreksi (p)'!BX31='Isian Keg Perb &amp; Peng'!BK$4,'Isian Keg Perb &amp; Peng'!$A$4,IF('Koreksi (p)'!BX31='Isian Keg Perb &amp; Peng'!BK$5,'Isian Keg Perb &amp; Peng'!$A$5,IF('Koreksi (p)'!BX31='Isian Keg Perb &amp; Peng'!BK$6,'Isian Keg Perb &amp; Peng'!$A$6,IF('Koreksi (p)'!BX31='Isian Keg Perb &amp; Peng'!BK$7,'Isian Keg Perb &amp; Peng'!$A$7,IF('Koreksi (p)'!BX31='Isian Keg Perb &amp; Peng'!BK$8,'Isian Keg Perb &amp; Peng'!$A$8,IF('Koreksi (p)'!BX31='Isian Keg Perb &amp; Peng'!BK$9,'Isian Keg Perb &amp; Peng'!$A$9,IF('Koreksi (p)'!BX31='Isian Keg Perb &amp; Peng'!BK$10,'Isian Keg Perb &amp; Peng'!$A$10,IF('Koreksi (p)'!BX31='Isian Keg Perb &amp; Peng'!BK$11,'Isian Keg Perb &amp; Peng'!$A$11,IF('Koreksi (p)'!BX31='Isian Keg Perb &amp; Peng'!BK$12,'Isian Keg Perb &amp; Peng'!$A$12,IF('Koreksi (p)'!BX31='Isian Keg Perb &amp; Peng'!BK$13,'Isian Keg Perb &amp; Peng'!$A$13," "))))))))))</f>
        <v xml:space="preserve"> </v>
      </c>
      <c r="AB30" s="150" t="str">
        <f>IF('Koreksi (p)'!BY31='Isian Keg Perb &amp; Peng'!BL$4,'Isian Keg Perb &amp; Peng'!$A$4,IF('Koreksi (p)'!BY31='Isian Keg Perb &amp; Peng'!BL$5,'Isian Keg Perb &amp; Peng'!$A$5,IF('Koreksi (p)'!BY31='Isian Keg Perb &amp; Peng'!BL$6,'Isian Keg Perb &amp; Peng'!$A$6,IF('Koreksi (p)'!BY31='Isian Keg Perb &amp; Peng'!BL$7,'Isian Keg Perb &amp; Peng'!$A$7,IF('Koreksi (p)'!BY31='Isian Keg Perb &amp; Peng'!BL$8,'Isian Keg Perb &amp; Peng'!$A$8,IF('Koreksi (p)'!BY31='Isian Keg Perb &amp; Peng'!BL$9,'Isian Keg Perb &amp; Peng'!$A$9,IF('Koreksi (p)'!BY31='Isian Keg Perb &amp; Peng'!BL$10,'Isian Keg Perb &amp; Peng'!$A$10,IF('Koreksi (p)'!BY31='Isian Keg Perb &amp; Peng'!BL$11,'Isian Keg Perb &amp; Peng'!$A$11,IF('Koreksi (p)'!BY31='Isian Keg Perb &amp; Peng'!BL$12,'Isian Keg Perb &amp; Peng'!$A$12,IF('Koreksi (p)'!BY31='Isian Keg Perb &amp; Peng'!BL$13,'Isian Keg Perb &amp; Peng'!$A$13," "))))))))))</f>
        <v xml:space="preserve"> </v>
      </c>
      <c r="AC30" s="150" t="str">
        <f>IF('Koreksi (p)'!BZ31='Isian Keg Perb &amp; Peng'!BM$4,'Isian Keg Perb &amp; Peng'!$A$4,IF('Koreksi (p)'!BZ31='Isian Keg Perb &amp; Peng'!BM$5,'Isian Keg Perb &amp; Peng'!$A$5,IF('Koreksi (p)'!BZ31='Isian Keg Perb &amp; Peng'!BM$6,'Isian Keg Perb &amp; Peng'!$A$6,IF('Koreksi (p)'!BZ31='Isian Keg Perb &amp; Peng'!BM$7,'Isian Keg Perb &amp; Peng'!$A$7,IF('Koreksi (p)'!BZ31='Isian Keg Perb &amp; Peng'!BM$8,'Isian Keg Perb &amp; Peng'!$A$8,IF('Koreksi (p)'!BZ31='Isian Keg Perb &amp; Peng'!BM$9,'Isian Keg Perb &amp; Peng'!$A$9,IF('Koreksi (p)'!BZ31='Isian Keg Perb &amp; Peng'!BM$10,'Isian Keg Perb &amp; Peng'!$A$10,IF('Koreksi (p)'!BZ31='Isian Keg Perb &amp; Peng'!BM$11,'Isian Keg Perb &amp; Peng'!$A$11,IF('Koreksi (p)'!BZ31='Isian Keg Perb &amp; Peng'!BM$12,'Isian Keg Perb &amp; Peng'!$A$12,IF('Koreksi (p)'!BZ31='Isian Keg Perb &amp; Peng'!BM$13,'Isian Keg Perb &amp; Peng'!$A$13," "))))))))))</f>
        <v xml:space="preserve"> </v>
      </c>
      <c r="AD30" s="150" t="str">
        <f>IF('Koreksi (p)'!CA31='Isian Keg Perb &amp; Peng'!BN$4,'Isian Keg Perb &amp; Peng'!$A$4,IF('Koreksi (p)'!CA31='Isian Keg Perb &amp; Peng'!BN$5,'Isian Keg Perb &amp; Peng'!$A$5,IF('Koreksi (p)'!CA31='Isian Keg Perb &amp; Peng'!BN$6,'Isian Keg Perb &amp; Peng'!$A$6,IF('Koreksi (p)'!CA31='Isian Keg Perb &amp; Peng'!BN$7,'Isian Keg Perb &amp; Peng'!$A$7,IF('Koreksi (p)'!CA31='Isian Keg Perb &amp; Peng'!BN$8,'Isian Keg Perb &amp; Peng'!$A$8,IF('Koreksi (p)'!CA31='Isian Keg Perb &amp; Peng'!BN$9,'Isian Keg Perb &amp; Peng'!$A$9,IF('Koreksi (p)'!CA31='Isian Keg Perb &amp; Peng'!BN$10,'Isian Keg Perb &amp; Peng'!$A$10,IF('Koreksi (p)'!CA31='Isian Keg Perb &amp; Peng'!BN$11,'Isian Keg Perb &amp; Peng'!$A$11,IF('Koreksi (p)'!CA31='Isian Keg Perb &amp; Peng'!BN$12,'Isian Keg Perb &amp; Peng'!$A$12,IF('Koreksi (p)'!CA31='Isian Keg Perb &amp; Peng'!BN$13,'Isian Keg Perb &amp; Peng'!$A$13," "))))))))))</f>
        <v xml:space="preserve"> </v>
      </c>
      <c r="AE30" s="150" t="str">
        <f>IF('Koreksi (p)'!CB31='Isian Keg Perb &amp; Peng'!BO$4,'Isian Keg Perb &amp; Peng'!$A$4,IF('Koreksi (p)'!CB31='Isian Keg Perb &amp; Peng'!BO$5,'Isian Keg Perb &amp; Peng'!$A$5,IF('Koreksi (p)'!CB31='Isian Keg Perb &amp; Peng'!BO$6,'Isian Keg Perb &amp; Peng'!$A$6,IF('Koreksi (p)'!CB31='Isian Keg Perb &amp; Peng'!BO$7,'Isian Keg Perb &amp; Peng'!$A$7,IF('Koreksi (p)'!CB31='Isian Keg Perb &amp; Peng'!BO$8,'Isian Keg Perb &amp; Peng'!$A$8,IF('Koreksi (p)'!CB31='Isian Keg Perb &amp; Peng'!BO$9,'Isian Keg Perb &amp; Peng'!$A$9,IF('Koreksi (p)'!CB31='Isian Keg Perb &amp; Peng'!BO$10,'Isian Keg Perb &amp; Peng'!$A$10,IF('Koreksi (p)'!CB31='Isian Keg Perb &amp; Peng'!BO$11,'Isian Keg Perb &amp; Peng'!$A$11,IF('Koreksi (p)'!CB31='Isian Keg Perb &amp; Peng'!BO$12,'Isian Keg Perb &amp; Peng'!$A$12,IF('Koreksi (p)'!CB31='Isian Keg Perb &amp; Peng'!BO$13,'Isian Keg Perb &amp; Peng'!$A$13," "))))))))))</f>
        <v xml:space="preserve"> </v>
      </c>
      <c r="AF30" s="150" t="str">
        <f>IF('Koreksi (p)'!CC31='Isian Keg Perb &amp; Peng'!BP$4,'Isian Keg Perb &amp; Peng'!$A$4,IF('Koreksi (p)'!CC31='Isian Keg Perb &amp; Peng'!BP$5,'Isian Keg Perb &amp; Peng'!$A$5,IF('Koreksi (p)'!CC31='Isian Keg Perb &amp; Peng'!BP$6,'Isian Keg Perb &amp; Peng'!$A$6,IF('Koreksi (p)'!CC31='Isian Keg Perb &amp; Peng'!BP$7,'Isian Keg Perb &amp; Peng'!$A$7,IF('Koreksi (p)'!CC31='Isian Keg Perb &amp; Peng'!BP$8,'Isian Keg Perb &amp; Peng'!$A$8,IF('Koreksi (p)'!CC31='Isian Keg Perb &amp; Peng'!BP$9,'Isian Keg Perb &amp; Peng'!$A$9,IF('Koreksi (p)'!CC31='Isian Keg Perb &amp; Peng'!BP$10,'Isian Keg Perb &amp; Peng'!$A$10,IF('Koreksi (p)'!CC31='Isian Keg Perb &amp; Peng'!BP$11,'Isian Keg Perb &amp; Peng'!$A$11,IF('Koreksi (p)'!CC31='Isian Keg Perb &amp; Peng'!BP$12,'Isian Keg Perb &amp; Peng'!$A$12,IF('Koreksi (p)'!CC31='Isian Keg Perb &amp; Peng'!BP$13,'Isian Keg Perb &amp; Peng'!$A$13," "))))))))))</f>
        <v xml:space="preserve"> </v>
      </c>
      <c r="AG30" s="150" t="str">
        <f>IF('Koreksi (p)'!CD31='Isian Keg Perb &amp; Peng'!BQ$4,'Isian Keg Perb &amp; Peng'!$A$4,IF('Koreksi (p)'!CD31='Isian Keg Perb &amp; Peng'!BQ$5,'Isian Keg Perb &amp; Peng'!$A$5,IF('Koreksi (p)'!CD31='Isian Keg Perb &amp; Peng'!BQ$6,'Isian Keg Perb &amp; Peng'!$A$6,IF('Koreksi (p)'!CD31='Isian Keg Perb &amp; Peng'!BQ$7,'Isian Keg Perb &amp; Peng'!$A$7,IF('Koreksi (p)'!CD31='Isian Keg Perb &amp; Peng'!BQ$8,'Isian Keg Perb &amp; Peng'!$A$8,IF('Koreksi (p)'!CD31='Isian Keg Perb &amp; Peng'!BQ$9,'Isian Keg Perb &amp; Peng'!$A$9,IF('Koreksi (p)'!CD31='Isian Keg Perb &amp; Peng'!BQ$10,'Isian Keg Perb &amp; Peng'!$A$10,IF('Koreksi (p)'!CD31='Isian Keg Perb &amp; Peng'!BQ$11,'Isian Keg Perb &amp; Peng'!$A$11,IF('Koreksi (p)'!CD31='Isian Keg Perb &amp; Peng'!BQ$12,'Isian Keg Perb &amp; Peng'!$A$12,IF('Koreksi (p)'!CD31='Isian Keg Perb &amp; Peng'!BQ$13,'Isian Keg Perb &amp; Peng'!$A$13," "))))))))))</f>
        <v xml:space="preserve"> </v>
      </c>
      <c r="AH30" s="150" t="str">
        <f>IF('Koreksi (p)'!CE31='Isian Keg Perb &amp; Peng'!BR$4,'Isian Keg Perb &amp; Peng'!$A$4,IF('Koreksi (p)'!CE31='Isian Keg Perb &amp; Peng'!BR$5,'Isian Keg Perb &amp; Peng'!$A$5,IF('Koreksi (p)'!CE31='Isian Keg Perb &amp; Peng'!BR$6,'Isian Keg Perb &amp; Peng'!$A$6,IF('Koreksi (p)'!CE31='Isian Keg Perb &amp; Peng'!BR$7,'Isian Keg Perb &amp; Peng'!$A$7,IF('Koreksi (p)'!CE31='Isian Keg Perb &amp; Peng'!BR$8,'Isian Keg Perb &amp; Peng'!$A$8,IF('Koreksi (p)'!CE31='Isian Keg Perb &amp; Peng'!BR$9,'Isian Keg Perb &amp; Peng'!$A$9,IF('Koreksi (p)'!CE31='Isian Keg Perb &amp; Peng'!BR$10,'Isian Keg Perb &amp; Peng'!$A$10,IF('Koreksi (p)'!CE31='Isian Keg Perb &amp; Peng'!BR$11,'Isian Keg Perb &amp; Peng'!$A$11,IF('Koreksi (p)'!CE31='Isian Keg Perb &amp; Peng'!BR$12,'Isian Keg Perb &amp; Peng'!$A$12,IF('Koreksi (p)'!CE31='Isian Keg Perb &amp; Peng'!BR$13,'Isian Keg Perb &amp; Peng'!$A$13," "))))))))))</f>
        <v xml:space="preserve"> </v>
      </c>
      <c r="AI30" s="150" t="str">
        <f>IF('Koreksi (p)'!CF31='Isian Keg Perb &amp; Peng'!BS$4,'Isian Keg Perb &amp; Peng'!$A$4,IF('Koreksi (p)'!CF31='Isian Keg Perb &amp; Peng'!BS$5,'Isian Keg Perb &amp; Peng'!$A$5,IF('Koreksi (p)'!CF31='Isian Keg Perb &amp; Peng'!BS$6,'Isian Keg Perb &amp; Peng'!$A$6,IF('Koreksi (p)'!CF31='Isian Keg Perb &amp; Peng'!BS$7,'Isian Keg Perb &amp; Peng'!$A$7,IF('Koreksi (p)'!CF31='Isian Keg Perb &amp; Peng'!BS$8,'Isian Keg Perb &amp; Peng'!$A$8,IF('Koreksi (p)'!CF31='Isian Keg Perb &amp; Peng'!BS$9,'Isian Keg Perb &amp; Peng'!$A$9,IF('Koreksi (p)'!CF31='Isian Keg Perb &amp; Peng'!BS$10,'Isian Keg Perb &amp; Peng'!$A$10,IF('Koreksi (p)'!CF31='Isian Keg Perb &amp; Peng'!BS$11,'Isian Keg Perb &amp; Peng'!$A$11,IF('Koreksi (p)'!CF31='Isian Keg Perb &amp; Peng'!BS$12,'Isian Keg Perb &amp; Peng'!$A$12,IF('Koreksi (p)'!CF31='Isian Keg Perb &amp; Peng'!BS$13,'Isian Keg Perb &amp; Peng'!$A$13," "))))))))))</f>
        <v xml:space="preserve"> </v>
      </c>
      <c r="AJ30" s="150" t="str">
        <f>IF('Koreksi (p)'!CG31='Isian Keg Perb &amp; Peng'!BT$4,'Isian Keg Perb &amp; Peng'!$A$4,IF('Koreksi (p)'!CG31='Isian Keg Perb &amp; Peng'!BT$5,'Isian Keg Perb &amp; Peng'!$A$5,IF('Koreksi (p)'!CG31='Isian Keg Perb &amp; Peng'!BT$6,'Isian Keg Perb &amp; Peng'!$A$6,IF('Koreksi (p)'!CG31='Isian Keg Perb &amp; Peng'!BT$7,'Isian Keg Perb &amp; Peng'!$A$7,IF('Koreksi (p)'!CG31='Isian Keg Perb &amp; Peng'!BT$8,'Isian Keg Perb &amp; Peng'!$A$8,IF('Koreksi (p)'!CG31='Isian Keg Perb &amp; Peng'!BT$9,'Isian Keg Perb &amp; Peng'!$A$9,IF('Koreksi (p)'!CG31='Isian Keg Perb &amp; Peng'!BT$10,'Isian Keg Perb &amp; Peng'!$A$10,IF('Koreksi (p)'!CG31='Isian Keg Perb &amp; Peng'!BT$11,'Isian Keg Perb &amp; Peng'!$A$11,IF('Koreksi (p)'!CG31='Isian Keg Perb &amp; Peng'!BT$12,'Isian Keg Perb &amp; Peng'!$A$12,IF('Koreksi (p)'!CG31='Isian Keg Perb &amp; Peng'!BT$13,'Isian Keg Perb &amp; Peng'!$A$13," "))))))))))</f>
        <v xml:space="preserve"> </v>
      </c>
      <c r="AK30" s="150" t="str">
        <f>IF('Koreksi (p)'!CH31='Isian Keg Perb &amp; Peng'!BU$4,'Isian Keg Perb &amp; Peng'!$A$4,IF('Koreksi (p)'!CH31='Isian Keg Perb &amp; Peng'!BU$5,'Isian Keg Perb &amp; Peng'!$A$5,IF('Koreksi (p)'!CH31='Isian Keg Perb &amp; Peng'!BU$6,'Isian Keg Perb &amp; Peng'!$A$6,IF('Koreksi (p)'!CH31='Isian Keg Perb &amp; Peng'!BU$7,'Isian Keg Perb &amp; Peng'!$A$7,IF('Koreksi (p)'!CH31='Isian Keg Perb &amp; Peng'!BU$8,'Isian Keg Perb &amp; Peng'!$A$8,IF('Koreksi (p)'!CH31='Isian Keg Perb &amp; Peng'!BU$9,'Isian Keg Perb &amp; Peng'!$A$9,IF('Koreksi (p)'!CH31='Isian Keg Perb &amp; Peng'!BU$10,'Isian Keg Perb &amp; Peng'!$A$10,IF('Koreksi (p)'!CH31='Isian Keg Perb &amp; Peng'!BU$11,'Isian Keg Perb &amp; Peng'!$A$11,IF('Koreksi (p)'!CH31='Isian Keg Perb &amp; Peng'!BU$12,'Isian Keg Perb &amp; Peng'!$A$12,IF('Koreksi (p)'!CH31='Isian Keg Perb &amp; Peng'!BU$13,'Isian Keg Perb &amp; Peng'!$A$13," "))))))))))</f>
        <v xml:space="preserve"> </v>
      </c>
      <c r="AL30" s="150" t="str">
        <f>IF('Koreksi (p)'!CI31='Isian Keg Perb &amp; Peng'!BV$4,'Isian Keg Perb &amp; Peng'!$A$4,IF('Koreksi (p)'!CI31='Isian Keg Perb &amp; Peng'!BV$5,'Isian Keg Perb &amp; Peng'!$A$5,IF('Koreksi (p)'!CI31='Isian Keg Perb &amp; Peng'!BV$6,'Isian Keg Perb &amp; Peng'!$A$6,IF('Koreksi (p)'!CI31='Isian Keg Perb &amp; Peng'!BV$7,'Isian Keg Perb &amp; Peng'!$A$7,IF('Koreksi (p)'!CI31='Isian Keg Perb &amp; Peng'!BV$8,'Isian Keg Perb &amp; Peng'!$A$8,IF('Koreksi (p)'!CI31='Isian Keg Perb &amp; Peng'!BV$9,'Isian Keg Perb &amp; Peng'!$A$9,IF('Koreksi (p)'!CI31='Isian Keg Perb &amp; Peng'!BV$10,'Isian Keg Perb &amp; Peng'!$A$10,IF('Koreksi (p)'!CI31='Isian Keg Perb &amp; Peng'!BV$11,'Isian Keg Perb &amp; Peng'!$A$11,IF('Koreksi (p)'!CI31='Isian Keg Perb &amp; Peng'!BV$12,'Isian Keg Perb &amp; Peng'!$A$12,IF('Koreksi (p)'!CI31='Isian Keg Perb &amp; Peng'!BV$13,'Isian Keg Perb &amp; Peng'!$A$13," "))))))))))</f>
        <v xml:space="preserve"> </v>
      </c>
      <c r="AM30" s="150" t="str">
        <f>IF('Koreksi (p)'!CJ31='Isian Keg Perb &amp; Peng'!BW$4,'Isian Keg Perb &amp; Peng'!$A$4,IF('Koreksi (p)'!CJ31='Isian Keg Perb &amp; Peng'!BW$5,'Isian Keg Perb &amp; Peng'!$A$5,IF('Koreksi (p)'!CJ31='Isian Keg Perb &amp; Peng'!BW$6,'Isian Keg Perb &amp; Peng'!$A$6,IF('Koreksi (p)'!CJ31='Isian Keg Perb &amp; Peng'!BW$7,'Isian Keg Perb &amp; Peng'!$A$7,IF('Koreksi (p)'!CJ31='Isian Keg Perb &amp; Peng'!BW$8,'Isian Keg Perb &amp; Peng'!$A$8,IF('Koreksi (p)'!CJ31='Isian Keg Perb &amp; Peng'!BW$9,'Isian Keg Perb &amp; Peng'!$A$9,IF('Koreksi (p)'!CJ31='Isian Keg Perb &amp; Peng'!BW$10,'Isian Keg Perb &amp; Peng'!$A$10,IF('Koreksi (p)'!CJ31='Isian Keg Perb &amp; Peng'!BW$11,'Isian Keg Perb &amp; Peng'!$A$11,IF('Koreksi (p)'!CJ31='Isian Keg Perb &amp; Peng'!BW$12,'Isian Keg Perb &amp; Peng'!$A$12,IF('Koreksi (p)'!CJ31='Isian Keg Perb &amp; Peng'!BW$13,'Isian Keg Perb &amp; Peng'!$A$13," "))))))))))</f>
        <v xml:space="preserve"> </v>
      </c>
      <c r="AN30" s="150" t="str">
        <f>IF('Koreksi (p)'!CK31='Isian Keg Perb &amp; Peng'!BX$4,'Isian Keg Perb &amp; Peng'!$A$4,IF('Koreksi (p)'!CK31='Isian Keg Perb &amp; Peng'!BX$5,'Isian Keg Perb &amp; Peng'!$A$5,IF('Koreksi (p)'!CK31='Isian Keg Perb &amp; Peng'!BX$6,'Isian Keg Perb &amp; Peng'!$A$6,IF('Koreksi (p)'!CK31='Isian Keg Perb &amp; Peng'!BX$7,'Isian Keg Perb &amp; Peng'!$A$7,IF('Koreksi (p)'!CK31='Isian Keg Perb &amp; Peng'!BX$8,'Isian Keg Perb &amp; Peng'!$A$8,IF('Koreksi (p)'!CK31='Isian Keg Perb &amp; Peng'!BX$9,'Isian Keg Perb &amp; Peng'!$A$9,IF('Koreksi (p)'!CK31='Isian Keg Perb &amp; Peng'!BX$10,'Isian Keg Perb &amp; Peng'!$A$10,IF('Koreksi (p)'!CK31='Isian Keg Perb &amp; Peng'!BX$11,'Isian Keg Perb &amp; Peng'!$A$11,IF('Koreksi (p)'!CK31='Isian Keg Perb &amp; Peng'!BX$12,'Isian Keg Perb &amp; Peng'!$A$12,IF('Koreksi (p)'!CK31='Isian Keg Perb &amp; Peng'!BX$13,'Isian Keg Perb &amp; Peng'!$A$13," "))))))))))</f>
        <v xml:space="preserve"> </v>
      </c>
      <c r="AO30" s="150" t="str">
        <f>IF('Koreksi (p)'!CL31='Isian Keg Perb &amp; Peng'!BY$4,'Isian Keg Perb &amp; Peng'!$A$4,IF('Koreksi (p)'!CL31='Isian Keg Perb &amp; Peng'!BY$5,'Isian Keg Perb &amp; Peng'!$A$5,IF('Koreksi (p)'!CL31='Isian Keg Perb &amp; Peng'!BY$6,'Isian Keg Perb &amp; Peng'!$A$6,IF('Koreksi (p)'!CL31='Isian Keg Perb &amp; Peng'!BY$7,'Isian Keg Perb &amp; Peng'!$A$7,IF('Koreksi (p)'!CL31='Isian Keg Perb &amp; Peng'!BY$8,'Isian Keg Perb &amp; Peng'!$A$8,IF('Koreksi (p)'!CL31='Isian Keg Perb &amp; Peng'!BY$9,'Isian Keg Perb &amp; Peng'!$A$9,IF('Koreksi (p)'!CL31='Isian Keg Perb &amp; Peng'!BY$10,'Isian Keg Perb &amp; Peng'!$A$10,IF('Koreksi (p)'!CL31='Isian Keg Perb &amp; Peng'!BY$11,'Isian Keg Perb &amp; Peng'!$A$11,IF('Koreksi (p)'!CL31='Isian Keg Perb &amp; Peng'!BY$12,'Isian Keg Perb &amp; Peng'!$A$12,IF('Koreksi (p)'!CL31='Isian Keg Perb &amp; Peng'!BY$13,'Isian Keg Perb &amp; Peng'!$A$13," "))))))))))</f>
        <v xml:space="preserve"> </v>
      </c>
      <c r="AP30" s="150" t="str">
        <f>IF('Koreksi (p)'!CM31='Isian Keg Perb &amp; Peng'!BZ$4,'Isian Keg Perb &amp; Peng'!$A$4,IF('Koreksi (p)'!CM31='Isian Keg Perb &amp; Peng'!BZ$5,'Isian Keg Perb &amp; Peng'!$A$5,IF('Koreksi (p)'!CM31='Isian Keg Perb &amp; Peng'!BZ$6,'Isian Keg Perb &amp; Peng'!$A$6,IF('Koreksi (p)'!CM31='Isian Keg Perb &amp; Peng'!BZ$7,'Isian Keg Perb &amp; Peng'!$A$7,IF('Koreksi (p)'!CM31='Isian Keg Perb &amp; Peng'!BZ$8,'Isian Keg Perb &amp; Peng'!$A$8,IF('Koreksi (p)'!CM31='Isian Keg Perb &amp; Peng'!BZ$9,'Isian Keg Perb &amp; Peng'!$A$9,IF('Koreksi (p)'!CM31='Isian Keg Perb &amp; Peng'!BZ$10,'Isian Keg Perb &amp; Peng'!$A$10,IF('Koreksi (p)'!CM31='Isian Keg Perb &amp; Peng'!BZ$11,'Isian Keg Perb &amp; Peng'!$A$11,IF('Koreksi (p)'!CM31='Isian Keg Perb &amp; Peng'!BZ$12,'Isian Keg Perb &amp; Peng'!$A$12,IF('Koreksi (p)'!CM31='Isian Keg Perb &amp; Peng'!BZ$13,'Isian Keg Perb &amp; Peng'!$A$13," "))))))))))</f>
        <v xml:space="preserve"> </v>
      </c>
      <c r="AQ30" s="150" t="str">
        <f>IF('Koreksi (p)'!CN31='Isian Keg Perb &amp; Peng'!CA$4,'Isian Keg Perb &amp; Peng'!$A$4,IF('Koreksi (p)'!CN31='Isian Keg Perb &amp; Peng'!CA$5,'Isian Keg Perb &amp; Peng'!$A$5,IF('Koreksi (p)'!CN31='Isian Keg Perb &amp; Peng'!CA$6,'Isian Keg Perb &amp; Peng'!$A$6,IF('Koreksi (p)'!CN31='Isian Keg Perb &amp; Peng'!CA$7,'Isian Keg Perb &amp; Peng'!$A$7,IF('Koreksi (p)'!CN31='Isian Keg Perb &amp; Peng'!CA$8,'Isian Keg Perb &amp; Peng'!$A$8,IF('Koreksi (p)'!CN31='Isian Keg Perb &amp; Peng'!CA$9,'Isian Keg Perb &amp; Peng'!$A$9,IF('Koreksi (p)'!CN31='Isian Keg Perb &amp; Peng'!CA$10,'Isian Keg Perb &amp; Peng'!$A$10,IF('Koreksi (p)'!CN31='Isian Keg Perb &amp; Peng'!CA$11,'Isian Keg Perb &amp; Peng'!$A$11,IF('Koreksi (p)'!CN31='Isian Keg Perb &amp; Peng'!CA$12,'Isian Keg Perb &amp; Peng'!$A$12,IF('Koreksi (p)'!CN31='Isian Keg Perb &amp; Peng'!CA$13,'Isian Keg Perb &amp; Peng'!$A$13," "))))))))))</f>
        <v xml:space="preserve"> </v>
      </c>
      <c r="AR30" s="150" t="str">
        <f>IF('Koreksi (p)'!CO31='Isian Keg Perb &amp; Peng'!CB$4,'Isian Keg Perb &amp; Peng'!$A$4,IF('Koreksi (p)'!CO31='Isian Keg Perb &amp; Peng'!CB$5,'Isian Keg Perb &amp; Peng'!$A$5,IF('Koreksi (p)'!CO31='Isian Keg Perb &amp; Peng'!CB$6,'Isian Keg Perb &amp; Peng'!$A$6,IF('Koreksi (p)'!CO31='Isian Keg Perb &amp; Peng'!CB$7,'Isian Keg Perb &amp; Peng'!$A$7,IF('Koreksi (p)'!CO31='Isian Keg Perb &amp; Peng'!CB$8,'Isian Keg Perb &amp; Peng'!$A$8,IF('Koreksi (p)'!CO31='Isian Keg Perb &amp; Peng'!CB$9,'Isian Keg Perb &amp; Peng'!$A$9,IF('Koreksi (p)'!CO31='Isian Keg Perb &amp; Peng'!CB$10,'Isian Keg Perb &amp; Peng'!$A$10,IF('Koreksi (p)'!CO31='Isian Keg Perb &amp; Peng'!CB$11,'Isian Keg Perb &amp; Peng'!$A$11,IF('Koreksi (p)'!CO31='Isian Keg Perb &amp; Peng'!CB$12,'Isian Keg Perb &amp; Peng'!$A$12,IF('Koreksi (p)'!CO31='Isian Keg Perb &amp; Peng'!CB$13,'Isian Keg Perb &amp; Peng'!$A$13," "))))))))))</f>
        <v xml:space="preserve"> </v>
      </c>
      <c r="AS30" s="150" t="str">
        <f>IF('Koreksi (p)'!CP31='Isian Keg Perb &amp; Peng'!CC$4,'Isian Keg Perb &amp; Peng'!$A$4,IF('Koreksi (p)'!CP31='Isian Keg Perb &amp; Peng'!CC$5,'Isian Keg Perb &amp; Peng'!$A$5,IF('Koreksi (p)'!CP31='Isian Keg Perb &amp; Peng'!CC$6,'Isian Keg Perb &amp; Peng'!$A$6,IF('Koreksi (p)'!CP31='Isian Keg Perb &amp; Peng'!CC$7,'Isian Keg Perb &amp; Peng'!$A$7,IF('Koreksi (p)'!CP31='Isian Keg Perb &amp; Peng'!CC$8,'Isian Keg Perb &amp; Peng'!$A$8,IF('Koreksi (p)'!CP31='Isian Keg Perb &amp; Peng'!CC$9,'Isian Keg Perb &amp; Peng'!$A$9,IF('Koreksi (p)'!CP31='Isian Keg Perb &amp; Peng'!CC$10,'Isian Keg Perb &amp; Peng'!$A$10,IF('Koreksi (p)'!CP31='Isian Keg Perb &amp; Peng'!CC$11,'Isian Keg Perb &amp; Peng'!$A$11,IF('Koreksi (p)'!CP31='Isian Keg Perb &amp; Peng'!CC$12,'Isian Keg Perb &amp; Peng'!$A$12,IF('Koreksi (p)'!CP31='Isian Keg Perb &amp; Peng'!CC$13,'Isian Keg Perb &amp; Peng'!$A$13," "))))))))))</f>
        <v xml:space="preserve"> </v>
      </c>
      <c r="AT30" s="150" t="str">
        <f t="shared" si="0"/>
        <v xml:space="preserve">   Satuan Besaran                                    </v>
      </c>
      <c r="AU30" s="150" t="e">
        <f t="shared" si="1"/>
        <v>#VALUE!</v>
      </c>
      <c r="AV30" s="150" t="str">
        <f t="shared" si="2"/>
        <v/>
      </c>
      <c r="AW30" s="150">
        <f t="shared" si="3"/>
        <v>4</v>
      </c>
      <c r="AX30" s="150" t="str">
        <f t="shared" si="4"/>
        <v xml:space="preserve">Satuan Besaran, </v>
      </c>
      <c r="AY30" s="150" t="e">
        <f t="shared" si="5"/>
        <v>#VALUE!</v>
      </c>
      <c r="AZ30" s="150" t="str">
        <f t="shared" si="6"/>
        <v/>
      </c>
      <c r="BA30" s="150" t="e">
        <f t="shared" si="7"/>
        <v>#VALUE!</v>
      </c>
      <c r="BB30" s="150" t="str">
        <f t="shared" si="8"/>
        <v/>
      </c>
      <c r="BC30" s="150" t="e">
        <f t="shared" si="9"/>
        <v>#VALUE!</v>
      </c>
      <c r="BD30" s="150" t="str">
        <f t="shared" si="10"/>
        <v/>
      </c>
      <c r="BE30" s="150" t="e">
        <f t="shared" si="11"/>
        <v>#VALUE!</v>
      </c>
      <c r="BF30" s="150" t="str">
        <f t="shared" si="12"/>
        <v/>
      </c>
      <c r="BG30" s="150" t="e">
        <f t="shared" si="13"/>
        <v>#VALUE!</v>
      </c>
      <c r="BH30" s="150" t="str">
        <f t="shared" si="14"/>
        <v/>
      </c>
      <c r="BI30" s="150" t="e">
        <f t="shared" si="15"/>
        <v>#VALUE!</v>
      </c>
      <c r="BJ30" s="150" t="str">
        <f t="shared" si="16"/>
        <v/>
      </c>
      <c r="BK30" s="150" t="e">
        <f t="shared" si="17"/>
        <v>#VALUE!</v>
      </c>
      <c r="BL30" s="150" t="str">
        <f t="shared" si="18"/>
        <v/>
      </c>
      <c r="BM30" s="150" t="e">
        <f t="shared" si="19"/>
        <v>#VALUE!</v>
      </c>
      <c r="BN30" s="150" t="str">
        <f t="shared" si="20"/>
        <v/>
      </c>
      <c r="BO30" s="26" t="str">
        <f t="shared" si="21"/>
        <v xml:space="preserve">Satuan Besaran, </v>
      </c>
      <c r="BP30" s="27" t="str">
        <f>IF(E30="X",'Isian Keg Perb &amp; Peng'!$CE$4,"")</f>
        <v/>
      </c>
      <c r="BQ30" s="27" t="str">
        <f>IF(E30="X",'Isian Keg Perb &amp; Peng'!$CF$4,"")</f>
        <v/>
      </c>
    </row>
    <row r="31" spans="2:69" s="30" customFormat="1" ht="59.25" hidden="1" customHeight="1">
      <c r="B31" s="27">
        <f>'Analisis (p)'!A33</f>
        <v>20</v>
      </c>
      <c r="C31" s="25" t="str">
        <f>'Analisis (p)'!B33</f>
        <v>RAMADHANI ESA PRASETYO</v>
      </c>
      <c r="D31" s="32"/>
      <c r="E31" s="27" t="str">
        <f>'Analisis (p)'!CJ33</f>
        <v>-</v>
      </c>
      <c r="F31" s="150" t="str">
        <f>IF('Koreksi (p)'!BC32='Isian Keg Perb &amp; Peng'!AP$4,'Isian Keg Perb &amp; Peng'!$A$4,IF('Koreksi (p)'!BC32='Isian Keg Perb &amp; Peng'!AP$5,'Isian Keg Perb &amp; Peng'!$A$5,IF('Koreksi (p)'!BC32='Isian Keg Perb &amp; Peng'!AP$6,'Isian Keg Perb &amp; Peng'!$A$6,IF('Koreksi (p)'!BC32='Isian Keg Perb &amp; Peng'!AP$7,'Isian Keg Perb &amp; Peng'!$A$7,IF('Koreksi (p)'!BC32='Isian Keg Perb &amp; Peng'!AP$8,'Isian Keg Perb &amp; Peng'!$A$8,IF('Koreksi (p)'!BC32='Isian Keg Perb &amp; Peng'!AP$9,'Isian Keg Perb &amp; Peng'!$A$9,IF('Koreksi (p)'!BC32='Isian Keg Perb &amp; Peng'!AP$10,'Isian Keg Perb &amp; Peng'!$A$10,IF('Koreksi (p)'!BC32='Isian Keg Perb &amp; Peng'!AP$11,'Isian Keg Perb &amp; Peng'!$A$11,IF('Koreksi (p)'!BC32='Isian Keg Perb &amp; Peng'!AP$12,'Isian Keg Perb &amp; Peng'!$A$12,IF('Koreksi (p)'!BC32='Isian Keg Perb &amp; Peng'!AP$13,'Isian Keg Perb &amp; Peng'!$A$13," "))))))))))</f>
        <v>Besaran Pokok/Turunan</v>
      </c>
      <c r="G31" s="150" t="str">
        <f>IF('Koreksi (p)'!BD32='Isian Keg Perb &amp; Peng'!AQ$4,'Isian Keg Perb &amp; Peng'!$A$4,IF('Koreksi (p)'!BD32='Isian Keg Perb &amp; Peng'!AQ$5,'Isian Keg Perb &amp; Peng'!$A$5,IF('Koreksi (p)'!BD32='Isian Keg Perb &amp; Peng'!AQ$6,'Isian Keg Perb &amp; Peng'!$A$6,IF('Koreksi (p)'!BD32='Isian Keg Perb &amp; Peng'!AQ$7,'Isian Keg Perb &amp; Peng'!$A$7,IF('Koreksi (p)'!BD32='Isian Keg Perb &amp; Peng'!AQ$8,'Isian Keg Perb &amp; Peng'!$A$8,IF('Koreksi (p)'!BD32='Isian Keg Perb &amp; Peng'!AQ$9,'Isian Keg Perb &amp; Peng'!$A$9,IF('Koreksi (p)'!BD32='Isian Keg Perb &amp; Peng'!AQ$10,'Isian Keg Perb &amp; Peng'!$A$10,IF('Koreksi (p)'!BD32='Isian Keg Perb &amp; Peng'!AQ$11,'Isian Keg Perb &amp; Peng'!$A$11,IF('Koreksi (p)'!BD32='Isian Keg Perb &amp; Peng'!AQ$12,'Isian Keg Perb &amp; Peng'!$A$12,IF('Koreksi (p)'!BD32='Isian Keg Perb &amp; Peng'!AQ$13,'Isian Keg Perb &amp; Peng'!$A$13," "))))))))))</f>
        <v xml:space="preserve"> </v>
      </c>
      <c r="H31" s="150" t="str">
        <f>IF('Koreksi (p)'!BE32='Isian Keg Perb &amp; Peng'!AR$4,'Isian Keg Perb &amp; Peng'!$A$4,IF('Koreksi (p)'!BE32='Isian Keg Perb &amp; Peng'!AR$5,'Isian Keg Perb &amp; Peng'!$A$5,IF('Koreksi (p)'!BE32='Isian Keg Perb &amp; Peng'!AR$6,'Isian Keg Perb &amp; Peng'!$A$6,IF('Koreksi (p)'!BE32='Isian Keg Perb &amp; Peng'!AR$7,'Isian Keg Perb &amp; Peng'!$A$7,IF('Koreksi (p)'!BE32='Isian Keg Perb &amp; Peng'!AR$8,'Isian Keg Perb &amp; Peng'!$A$8,IF('Koreksi (p)'!BE32='Isian Keg Perb &amp; Peng'!AR$9,'Isian Keg Perb &amp; Peng'!$A$9,IF('Koreksi (p)'!BE32='Isian Keg Perb &amp; Peng'!AR$10,'Isian Keg Perb &amp; Peng'!$A$10,IF('Koreksi (p)'!BE32='Isian Keg Perb &amp; Peng'!AR$11,'Isian Keg Perb &amp; Peng'!$A$11,IF('Koreksi (p)'!BE32='Isian Keg Perb &amp; Peng'!AR$12,'Isian Keg Perb &amp; Peng'!$A$12,IF('Koreksi (p)'!BE32='Isian Keg Perb &amp; Peng'!AR$13,'Isian Keg Perb &amp; Peng'!$A$13," "))))))))))</f>
        <v xml:space="preserve"> </v>
      </c>
      <c r="I31" s="150" t="str">
        <f>IF('Koreksi (p)'!BF32='Isian Keg Perb &amp; Peng'!AS$4,'Isian Keg Perb &amp; Peng'!$A$4,IF('Koreksi (p)'!BF32='Isian Keg Perb &amp; Peng'!AS$5,'Isian Keg Perb &amp; Peng'!$A$5,IF('Koreksi (p)'!BF32='Isian Keg Perb &amp; Peng'!AS$6,'Isian Keg Perb &amp; Peng'!$A$6,IF('Koreksi (p)'!BF32='Isian Keg Perb &amp; Peng'!AS$7,'Isian Keg Perb &amp; Peng'!$A$7,IF('Koreksi (p)'!BF32='Isian Keg Perb &amp; Peng'!AS$8,'Isian Keg Perb &amp; Peng'!$A$8,IF('Koreksi (p)'!BF32='Isian Keg Perb &amp; Peng'!AS$9,'Isian Keg Perb &amp; Peng'!$A$9,IF('Koreksi (p)'!BF32='Isian Keg Perb &amp; Peng'!AS$10,'Isian Keg Perb &amp; Peng'!$A$10,IF('Koreksi (p)'!BF32='Isian Keg Perb &amp; Peng'!AS$11,'Isian Keg Perb &amp; Peng'!$A$11,IF('Koreksi (p)'!BF32='Isian Keg Perb &amp; Peng'!AS$12,'Isian Keg Perb &amp; Peng'!$A$12,IF('Koreksi (p)'!BF32='Isian Keg Perb &amp; Peng'!AS$13,'Isian Keg Perb &amp; Peng'!$A$13," "))))))))))</f>
        <v>Satuan Besaran</v>
      </c>
      <c r="J31" s="150" t="str">
        <f>IF('Koreksi (p)'!BG32='Isian Keg Perb &amp; Peng'!AT$4,'Isian Keg Perb &amp; Peng'!$A$4,IF('Koreksi (p)'!BG32='Isian Keg Perb &amp; Peng'!AT$5,'Isian Keg Perb &amp; Peng'!$A$5,IF('Koreksi (p)'!BG32='Isian Keg Perb &amp; Peng'!AT$6,'Isian Keg Perb &amp; Peng'!$A$6,IF('Koreksi (p)'!BG32='Isian Keg Perb &amp; Peng'!AT$7,'Isian Keg Perb &amp; Peng'!$A$7,IF('Koreksi (p)'!BG32='Isian Keg Perb &amp; Peng'!AT$8,'Isian Keg Perb &amp; Peng'!$A$8,IF('Koreksi (p)'!BG32='Isian Keg Perb &amp; Peng'!AT$9,'Isian Keg Perb &amp; Peng'!$A$9,IF('Koreksi (p)'!BG32='Isian Keg Perb &amp; Peng'!AT$10,'Isian Keg Perb &amp; Peng'!$A$10,IF('Koreksi (p)'!BG32='Isian Keg Perb &amp; Peng'!AT$11,'Isian Keg Perb &amp; Peng'!$A$11,IF('Koreksi (p)'!BG32='Isian Keg Perb &amp; Peng'!AT$12,'Isian Keg Perb &amp; Peng'!$A$12,IF('Koreksi (p)'!BG32='Isian Keg Perb &amp; Peng'!AT$13,'Isian Keg Perb &amp; Peng'!$A$13," "))))))))))</f>
        <v>Satuan Besaran</v>
      </c>
      <c r="K31" s="150" t="str">
        <f>IF('Koreksi (p)'!BH32='Isian Keg Perb &amp; Peng'!AU$4,'Isian Keg Perb &amp; Peng'!$A$4,IF('Koreksi (p)'!BH32='Isian Keg Perb &amp; Peng'!AU$5,'Isian Keg Perb &amp; Peng'!$A$5,IF('Koreksi (p)'!BH32='Isian Keg Perb &amp; Peng'!AU$6,'Isian Keg Perb &amp; Peng'!$A$6,IF('Koreksi (p)'!BH32='Isian Keg Perb &amp; Peng'!AU$7,'Isian Keg Perb &amp; Peng'!$A$7,IF('Koreksi (p)'!BH32='Isian Keg Perb &amp; Peng'!AU$8,'Isian Keg Perb &amp; Peng'!$A$8,IF('Koreksi (p)'!BH32='Isian Keg Perb &amp; Peng'!AU$9,'Isian Keg Perb &amp; Peng'!$A$9,IF('Koreksi (p)'!BH32='Isian Keg Perb &amp; Peng'!AU$10,'Isian Keg Perb &amp; Peng'!$A$10,IF('Koreksi (p)'!BH32='Isian Keg Perb &amp; Peng'!AU$11,'Isian Keg Perb &amp; Peng'!$A$11,IF('Koreksi (p)'!BH32='Isian Keg Perb &amp; Peng'!AU$12,'Isian Keg Perb &amp; Peng'!$A$12,IF('Koreksi (p)'!BH32='Isian Keg Perb &amp; Peng'!AU$13,'Isian Keg Perb &amp; Peng'!$A$13," "))))))))))</f>
        <v xml:space="preserve"> </v>
      </c>
      <c r="L31" s="150" t="str">
        <f>IF('Koreksi (p)'!BI32='Isian Keg Perb &amp; Peng'!AV$4,'Isian Keg Perb &amp; Peng'!$A$4,IF('Koreksi (p)'!BI32='Isian Keg Perb &amp; Peng'!AV$5,'Isian Keg Perb &amp; Peng'!$A$5,IF('Koreksi (p)'!BI32='Isian Keg Perb &amp; Peng'!AV$6,'Isian Keg Perb &amp; Peng'!$A$6,IF('Koreksi (p)'!BI32='Isian Keg Perb &amp; Peng'!AV$7,'Isian Keg Perb &amp; Peng'!$A$7,IF('Koreksi (p)'!BI32='Isian Keg Perb &amp; Peng'!AV$8,'Isian Keg Perb &amp; Peng'!$A$8,IF('Koreksi (p)'!BI32='Isian Keg Perb &amp; Peng'!AV$9,'Isian Keg Perb &amp; Peng'!$A$9,IF('Koreksi (p)'!BI32='Isian Keg Perb &amp; Peng'!AV$10,'Isian Keg Perb &amp; Peng'!$A$10,IF('Koreksi (p)'!BI32='Isian Keg Perb &amp; Peng'!AV$11,'Isian Keg Perb &amp; Peng'!$A$11,IF('Koreksi (p)'!BI32='Isian Keg Perb &amp; Peng'!AV$12,'Isian Keg Perb &amp; Peng'!$A$12,IF('Koreksi (p)'!BI32='Isian Keg Perb &amp; Peng'!AV$13,'Isian Keg Perb &amp; Peng'!$A$13," "))))))))))</f>
        <v xml:space="preserve"> </v>
      </c>
      <c r="M31" s="150" t="str">
        <f>IF('Koreksi (p)'!BJ32='Isian Keg Perb &amp; Peng'!AW$4,'Isian Keg Perb &amp; Peng'!$A$4,IF('Koreksi (p)'!BJ32='Isian Keg Perb &amp; Peng'!AW$5,'Isian Keg Perb &amp; Peng'!$A$5,IF('Koreksi (p)'!BJ32='Isian Keg Perb &amp; Peng'!AW$6,'Isian Keg Perb &amp; Peng'!$A$6,IF('Koreksi (p)'!BJ32='Isian Keg Perb &amp; Peng'!AW$7,'Isian Keg Perb &amp; Peng'!$A$7,IF('Koreksi (p)'!BJ32='Isian Keg Perb &amp; Peng'!AW$8,'Isian Keg Perb &amp; Peng'!$A$8,IF('Koreksi (p)'!BJ32='Isian Keg Perb &amp; Peng'!AW$9,'Isian Keg Perb &amp; Peng'!$A$9,IF('Koreksi (p)'!BJ32='Isian Keg Perb &amp; Peng'!AW$10,'Isian Keg Perb &amp; Peng'!$A$10,IF('Koreksi (p)'!BJ32='Isian Keg Perb &amp; Peng'!AW$11,'Isian Keg Perb &amp; Peng'!$A$11,IF('Koreksi (p)'!BJ32='Isian Keg Perb &amp; Peng'!AW$12,'Isian Keg Perb &amp; Peng'!$A$12,IF('Koreksi (p)'!BJ32='Isian Keg Perb &amp; Peng'!AW$13,'Isian Keg Perb &amp; Peng'!$A$13," "))))))))))</f>
        <v xml:space="preserve"> </v>
      </c>
      <c r="N31" s="150" t="str">
        <f>IF('Koreksi (p)'!BK32='Isian Keg Perb &amp; Peng'!AX$4,'Isian Keg Perb &amp; Peng'!$A$4,IF('Koreksi (p)'!BK32='Isian Keg Perb &amp; Peng'!AX$5,'Isian Keg Perb &amp; Peng'!$A$5,IF('Koreksi (p)'!BK32='Isian Keg Perb &amp; Peng'!AX$6,'Isian Keg Perb &amp; Peng'!$A$6,IF('Koreksi (p)'!BK32='Isian Keg Perb &amp; Peng'!AX$7,'Isian Keg Perb &amp; Peng'!$A$7,IF('Koreksi (p)'!BK32='Isian Keg Perb &amp; Peng'!AX$8,'Isian Keg Perb &amp; Peng'!$A$8,IF('Koreksi (p)'!BK32='Isian Keg Perb &amp; Peng'!AX$9,'Isian Keg Perb &amp; Peng'!$A$9,IF('Koreksi (p)'!BK32='Isian Keg Perb &amp; Peng'!AX$10,'Isian Keg Perb &amp; Peng'!$A$10,IF('Koreksi (p)'!BK32='Isian Keg Perb &amp; Peng'!AX$11,'Isian Keg Perb &amp; Peng'!$A$11,IF('Koreksi (p)'!BK32='Isian Keg Perb &amp; Peng'!AX$12,'Isian Keg Perb &amp; Peng'!$A$12,IF('Koreksi (p)'!BK32='Isian Keg Perb &amp; Peng'!AX$13,'Isian Keg Perb &amp; Peng'!$A$13," "))))))))))</f>
        <v xml:space="preserve"> </v>
      </c>
      <c r="O31" s="150" t="str">
        <f>IF('Koreksi (p)'!BL32='Isian Keg Perb &amp; Peng'!AY$4,'Isian Keg Perb &amp; Peng'!$A$4,IF('Koreksi (p)'!BL32='Isian Keg Perb &amp; Peng'!AY$5,'Isian Keg Perb &amp; Peng'!$A$5,IF('Koreksi (p)'!BL32='Isian Keg Perb &amp; Peng'!AY$6,'Isian Keg Perb &amp; Peng'!$A$6,IF('Koreksi (p)'!BL32='Isian Keg Perb &amp; Peng'!AY$7,'Isian Keg Perb &amp; Peng'!$A$7,IF('Koreksi (p)'!BL32='Isian Keg Perb &amp; Peng'!AY$8,'Isian Keg Perb &amp; Peng'!$A$8,IF('Koreksi (p)'!BL32='Isian Keg Perb &amp; Peng'!AY$9,'Isian Keg Perb &amp; Peng'!$A$9,IF('Koreksi (p)'!BL32='Isian Keg Perb &amp; Peng'!AY$10,'Isian Keg Perb &amp; Peng'!$A$10,IF('Koreksi (p)'!BL32='Isian Keg Perb &amp; Peng'!AY$11,'Isian Keg Perb &amp; Peng'!$A$11,IF('Koreksi (p)'!BL32='Isian Keg Perb &amp; Peng'!AY$12,'Isian Keg Perb &amp; Peng'!$A$12,IF('Koreksi (p)'!BL32='Isian Keg Perb &amp; Peng'!AY$13,'Isian Keg Perb &amp; Peng'!$A$13," "))))))))))</f>
        <v xml:space="preserve"> </v>
      </c>
      <c r="P31" s="150" t="str">
        <f>IF('Koreksi (p)'!BM32='Isian Keg Perb &amp; Peng'!AZ$4,'Isian Keg Perb &amp; Peng'!$A$4,IF('Koreksi (p)'!BM32='Isian Keg Perb &amp; Peng'!AZ$5,'Isian Keg Perb &amp; Peng'!$A$5,IF('Koreksi (p)'!BM32='Isian Keg Perb &amp; Peng'!AZ$6,'Isian Keg Perb &amp; Peng'!$A$6,IF('Koreksi (p)'!BM32='Isian Keg Perb &amp; Peng'!AZ$7,'Isian Keg Perb &amp; Peng'!$A$7,IF('Koreksi (p)'!BM32='Isian Keg Perb &amp; Peng'!AZ$8,'Isian Keg Perb &amp; Peng'!$A$8,IF('Koreksi (p)'!BM32='Isian Keg Perb &amp; Peng'!AZ$9,'Isian Keg Perb &amp; Peng'!$A$9,IF('Koreksi (p)'!BM32='Isian Keg Perb &amp; Peng'!AZ$10,'Isian Keg Perb &amp; Peng'!$A$10,IF('Koreksi (p)'!BM32='Isian Keg Perb &amp; Peng'!AZ$11,'Isian Keg Perb &amp; Peng'!$A$11,IF('Koreksi (p)'!BM32='Isian Keg Perb &amp; Peng'!AZ$12,'Isian Keg Perb &amp; Peng'!$A$12,IF('Koreksi (p)'!BM32='Isian Keg Perb &amp; Peng'!AZ$13,'Isian Keg Perb &amp; Peng'!$A$13," "))))))))))</f>
        <v xml:space="preserve"> </v>
      </c>
      <c r="Q31" s="150" t="str">
        <f>IF('Koreksi (p)'!BN32='Isian Keg Perb &amp; Peng'!BA$4,'Isian Keg Perb &amp; Peng'!$A$4,IF('Koreksi (p)'!BN32='Isian Keg Perb &amp; Peng'!BA$5,'Isian Keg Perb &amp; Peng'!$A$5,IF('Koreksi (p)'!BN32='Isian Keg Perb &amp; Peng'!BA$6,'Isian Keg Perb &amp; Peng'!$A$6,IF('Koreksi (p)'!BN32='Isian Keg Perb &amp; Peng'!BA$7,'Isian Keg Perb &amp; Peng'!$A$7,IF('Koreksi (p)'!BN32='Isian Keg Perb &amp; Peng'!BA$8,'Isian Keg Perb &amp; Peng'!$A$8,IF('Koreksi (p)'!BN32='Isian Keg Perb &amp; Peng'!BA$9,'Isian Keg Perb &amp; Peng'!$A$9,IF('Koreksi (p)'!BN32='Isian Keg Perb &amp; Peng'!BA$10,'Isian Keg Perb &amp; Peng'!$A$10,IF('Koreksi (p)'!BN32='Isian Keg Perb &amp; Peng'!BA$11,'Isian Keg Perb &amp; Peng'!$A$11,IF('Koreksi (p)'!BN32='Isian Keg Perb &amp; Peng'!BA$12,'Isian Keg Perb &amp; Peng'!$A$12,IF('Koreksi (p)'!BN32='Isian Keg Perb &amp; Peng'!BA$13,'Isian Keg Perb &amp; Peng'!$A$13," "))))))))))</f>
        <v xml:space="preserve"> </v>
      </c>
      <c r="R31" s="150" t="str">
        <f>IF('Koreksi (p)'!BO32='Isian Keg Perb &amp; Peng'!BB$4,'Isian Keg Perb &amp; Peng'!$A$4,IF('Koreksi (p)'!BO32='Isian Keg Perb &amp; Peng'!BB$5,'Isian Keg Perb &amp; Peng'!$A$5,IF('Koreksi (p)'!BO32='Isian Keg Perb &amp; Peng'!BB$6,'Isian Keg Perb &amp; Peng'!$A$6,IF('Koreksi (p)'!BO32='Isian Keg Perb &amp; Peng'!BB$7,'Isian Keg Perb &amp; Peng'!$A$7,IF('Koreksi (p)'!BO32='Isian Keg Perb &amp; Peng'!BB$8,'Isian Keg Perb &amp; Peng'!$A$8,IF('Koreksi (p)'!BO32='Isian Keg Perb &amp; Peng'!BB$9,'Isian Keg Perb &amp; Peng'!$A$9,IF('Koreksi (p)'!BO32='Isian Keg Perb &amp; Peng'!BB$10,'Isian Keg Perb &amp; Peng'!$A$10,IF('Koreksi (p)'!BO32='Isian Keg Perb &amp; Peng'!BB$11,'Isian Keg Perb &amp; Peng'!$A$11,IF('Koreksi (p)'!BO32='Isian Keg Perb &amp; Peng'!BB$12,'Isian Keg Perb &amp; Peng'!$A$12,IF('Koreksi (p)'!BO32='Isian Keg Perb &amp; Peng'!BB$13,'Isian Keg Perb &amp; Peng'!$A$13," "))))))))))</f>
        <v xml:space="preserve"> </v>
      </c>
      <c r="S31" s="150" t="str">
        <f>IF('Koreksi (p)'!BP32='Isian Keg Perb &amp; Peng'!BC$4,'Isian Keg Perb &amp; Peng'!$A$4,IF('Koreksi (p)'!BP32='Isian Keg Perb &amp; Peng'!BC$5,'Isian Keg Perb &amp; Peng'!$A$5,IF('Koreksi (p)'!BP32='Isian Keg Perb &amp; Peng'!BC$6,'Isian Keg Perb &amp; Peng'!$A$6,IF('Koreksi (p)'!BP32='Isian Keg Perb &amp; Peng'!BC$7,'Isian Keg Perb &amp; Peng'!$A$7,IF('Koreksi (p)'!BP32='Isian Keg Perb &amp; Peng'!BC$8,'Isian Keg Perb &amp; Peng'!$A$8,IF('Koreksi (p)'!BP32='Isian Keg Perb &amp; Peng'!BC$9,'Isian Keg Perb &amp; Peng'!$A$9,IF('Koreksi (p)'!BP32='Isian Keg Perb &amp; Peng'!BC$10,'Isian Keg Perb &amp; Peng'!$A$10,IF('Koreksi (p)'!BP32='Isian Keg Perb &amp; Peng'!BC$11,'Isian Keg Perb &amp; Peng'!$A$11,IF('Koreksi (p)'!BP32='Isian Keg Perb &amp; Peng'!BC$12,'Isian Keg Perb &amp; Peng'!$A$12,IF('Koreksi (p)'!BP32='Isian Keg Perb &amp; Peng'!BC$13,'Isian Keg Perb &amp; Peng'!$A$13," "))))))))))</f>
        <v xml:space="preserve"> </v>
      </c>
      <c r="T31" s="150" t="str">
        <f>IF('Koreksi (p)'!BQ32='Isian Keg Perb &amp; Peng'!BD$4,'Isian Keg Perb &amp; Peng'!$A$4,IF('Koreksi (p)'!BQ32='Isian Keg Perb &amp; Peng'!BD$5,'Isian Keg Perb &amp; Peng'!$A$5,IF('Koreksi (p)'!BQ32='Isian Keg Perb &amp; Peng'!BD$6,'Isian Keg Perb &amp; Peng'!$A$6,IF('Koreksi (p)'!BQ32='Isian Keg Perb &amp; Peng'!BD$7,'Isian Keg Perb &amp; Peng'!$A$7,IF('Koreksi (p)'!BQ32='Isian Keg Perb &amp; Peng'!BD$8,'Isian Keg Perb &amp; Peng'!$A$8,IF('Koreksi (p)'!BQ32='Isian Keg Perb &amp; Peng'!BD$9,'Isian Keg Perb &amp; Peng'!$A$9,IF('Koreksi (p)'!BQ32='Isian Keg Perb &amp; Peng'!BD$10,'Isian Keg Perb &amp; Peng'!$A$10,IF('Koreksi (p)'!BQ32='Isian Keg Perb &amp; Peng'!BD$11,'Isian Keg Perb &amp; Peng'!$A$11,IF('Koreksi (p)'!BQ32='Isian Keg Perb &amp; Peng'!BD$12,'Isian Keg Perb &amp; Peng'!$A$12,IF('Koreksi (p)'!BQ32='Isian Keg Perb &amp; Peng'!BD$13,'Isian Keg Perb &amp; Peng'!$A$13," "))))))))))</f>
        <v xml:space="preserve"> </v>
      </c>
      <c r="U31" s="150" t="str">
        <f>IF('Koreksi (p)'!BR32='Isian Keg Perb &amp; Peng'!BE$4,'Isian Keg Perb &amp; Peng'!$A$4,IF('Koreksi (p)'!BR32='Isian Keg Perb &amp; Peng'!BE$5,'Isian Keg Perb &amp; Peng'!$A$5,IF('Koreksi (p)'!BR32='Isian Keg Perb &amp; Peng'!BE$6,'Isian Keg Perb &amp; Peng'!$A$6,IF('Koreksi (p)'!BR32='Isian Keg Perb &amp; Peng'!BE$7,'Isian Keg Perb &amp; Peng'!$A$7,IF('Koreksi (p)'!BR32='Isian Keg Perb &amp; Peng'!BE$8,'Isian Keg Perb &amp; Peng'!$A$8,IF('Koreksi (p)'!BR32='Isian Keg Perb &amp; Peng'!BE$9,'Isian Keg Perb &amp; Peng'!$A$9,IF('Koreksi (p)'!BR32='Isian Keg Perb &amp; Peng'!BE$10,'Isian Keg Perb &amp; Peng'!$A$10,IF('Koreksi (p)'!BR32='Isian Keg Perb &amp; Peng'!BE$11,'Isian Keg Perb &amp; Peng'!$A$11,IF('Koreksi (p)'!BR32='Isian Keg Perb &amp; Peng'!BE$12,'Isian Keg Perb &amp; Peng'!$A$12,IF('Koreksi (p)'!BR32='Isian Keg Perb &amp; Peng'!BE$13,'Isian Keg Perb &amp; Peng'!$A$13," "))))))))))</f>
        <v xml:space="preserve"> </v>
      </c>
      <c r="V31" s="150" t="str">
        <f>IF('Koreksi (p)'!BS32='Isian Keg Perb &amp; Peng'!BF$4,'Isian Keg Perb &amp; Peng'!$A$4,IF('Koreksi (p)'!BS32='Isian Keg Perb &amp; Peng'!BF$5,'Isian Keg Perb &amp; Peng'!$A$5,IF('Koreksi (p)'!BS32='Isian Keg Perb &amp; Peng'!BF$6,'Isian Keg Perb &amp; Peng'!$A$6,IF('Koreksi (p)'!BS32='Isian Keg Perb &amp; Peng'!BF$7,'Isian Keg Perb &amp; Peng'!$A$7,IF('Koreksi (p)'!BS32='Isian Keg Perb &amp; Peng'!BF$8,'Isian Keg Perb &amp; Peng'!$A$8,IF('Koreksi (p)'!BS32='Isian Keg Perb &amp; Peng'!BF$9,'Isian Keg Perb &amp; Peng'!$A$9,IF('Koreksi (p)'!BS32='Isian Keg Perb &amp; Peng'!BF$10,'Isian Keg Perb &amp; Peng'!$A$10,IF('Koreksi (p)'!BS32='Isian Keg Perb &amp; Peng'!BF$11,'Isian Keg Perb &amp; Peng'!$A$11,IF('Koreksi (p)'!BS32='Isian Keg Perb &amp; Peng'!BF$12,'Isian Keg Perb &amp; Peng'!$A$12,IF('Koreksi (p)'!BS32='Isian Keg Perb &amp; Peng'!BF$13,'Isian Keg Perb &amp; Peng'!$A$13," "))))))))))</f>
        <v xml:space="preserve"> </v>
      </c>
      <c r="W31" s="150" t="str">
        <f>IF('Koreksi (p)'!BT32='Isian Keg Perb &amp; Peng'!BG$4,'Isian Keg Perb &amp; Peng'!$A$4,IF('Koreksi (p)'!BT32='Isian Keg Perb &amp; Peng'!BG$5,'Isian Keg Perb &amp; Peng'!$A$5,IF('Koreksi (p)'!BT32='Isian Keg Perb &amp; Peng'!BG$6,'Isian Keg Perb &amp; Peng'!$A$6,IF('Koreksi (p)'!BT32='Isian Keg Perb &amp; Peng'!BG$7,'Isian Keg Perb &amp; Peng'!$A$7,IF('Koreksi (p)'!BT32='Isian Keg Perb &amp; Peng'!BG$8,'Isian Keg Perb &amp; Peng'!$A$8,IF('Koreksi (p)'!BT32='Isian Keg Perb &amp; Peng'!BG$9,'Isian Keg Perb &amp; Peng'!$A$9,IF('Koreksi (p)'!BT32='Isian Keg Perb &amp; Peng'!BG$10,'Isian Keg Perb &amp; Peng'!$A$10,IF('Koreksi (p)'!BT32='Isian Keg Perb &amp; Peng'!BG$11,'Isian Keg Perb &amp; Peng'!$A$11,IF('Koreksi (p)'!BT32='Isian Keg Perb &amp; Peng'!BG$12,'Isian Keg Perb &amp; Peng'!$A$12,IF('Koreksi (p)'!BT32='Isian Keg Perb &amp; Peng'!BG$13,'Isian Keg Perb &amp; Peng'!$A$13," "))))))))))</f>
        <v xml:space="preserve"> </v>
      </c>
      <c r="X31" s="150" t="str">
        <f>IF('Koreksi (p)'!BU32='Isian Keg Perb &amp; Peng'!BH$4,'Isian Keg Perb &amp; Peng'!$A$4,IF('Koreksi (p)'!BU32='Isian Keg Perb &amp; Peng'!BH$5,'Isian Keg Perb &amp; Peng'!$A$5,IF('Koreksi (p)'!BU32='Isian Keg Perb &amp; Peng'!BH$6,'Isian Keg Perb &amp; Peng'!$A$6,IF('Koreksi (p)'!BU32='Isian Keg Perb &amp; Peng'!BH$7,'Isian Keg Perb &amp; Peng'!$A$7,IF('Koreksi (p)'!BU32='Isian Keg Perb &amp; Peng'!BH$8,'Isian Keg Perb &amp; Peng'!$A$8,IF('Koreksi (p)'!BU32='Isian Keg Perb &amp; Peng'!BH$9,'Isian Keg Perb &amp; Peng'!$A$9,IF('Koreksi (p)'!BU32='Isian Keg Perb &amp; Peng'!BH$10,'Isian Keg Perb &amp; Peng'!$A$10,IF('Koreksi (p)'!BU32='Isian Keg Perb &amp; Peng'!BH$11,'Isian Keg Perb &amp; Peng'!$A$11,IF('Koreksi (p)'!BU32='Isian Keg Perb &amp; Peng'!BH$12,'Isian Keg Perb &amp; Peng'!$A$12,IF('Koreksi (p)'!BU32='Isian Keg Perb &amp; Peng'!BH$13,'Isian Keg Perb &amp; Peng'!$A$13," "))))))))))</f>
        <v xml:space="preserve"> </v>
      </c>
      <c r="Y31" s="150" t="str">
        <f>IF('Koreksi (p)'!BV32='Isian Keg Perb &amp; Peng'!BI$4,'Isian Keg Perb &amp; Peng'!$A$4,IF('Koreksi (p)'!BV32='Isian Keg Perb &amp; Peng'!BI$5,'Isian Keg Perb &amp; Peng'!$A$5,IF('Koreksi (p)'!BV32='Isian Keg Perb &amp; Peng'!BI$6,'Isian Keg Perb &amp; Peng'!$A$6,IF('Koreksi (p)'!BV32='Isian Keg Perb &amp; Peng'!BI$7,'Isian Keg Perb &amp; Peng'!$A$7,IF('Koreksi (p)'!BV32='Isian Keg Perb &amp; Peng'!BI$8,'Isian Keg Perb &amp; Peng'!$A$8,IF('Koreksi (p)'!BV32='Isian Keg Perb &amp; Peng'!BI$9,'Isian Keg Perb &amp; Peng'!$A$9,IF('Koreksi (p)'!BV32='Isian Keg Perb &amp; Peng'!BI$10,'Isian Keg Perb &amp; Peng'!$A$10,IF('Koreksi (p)'!BV32='Isian Keg Perb &amp; Peng'!BI$11,'Isian Keg Perb &amp; Peng'!$A$11,IF('Koreksi (p)'!BV32='Isian Keg Perb &amp; Peng'!BI$12,'Isian Keg Perb &amp; Peng'!$A$12,IF('Koreksi (p)'!BV32='Isian Keg Perb &amp; Peng'!BI$13,'Isian Keg Perb &amp; Peng'!$A$13," "))))))))))</f>
        <v xml:space="preserve"> </v>
      </c>
      <c r="Z31" s="150" t="str">
        <f>IF('Koreksi (p)'!BW32='Isian Keg Perb &amp; Peng'!BJ$4,'Isian Keg Perb &amp; Peng'!$A$4,IF('Koreksi (p)'!BW32='Isian Keg Perb &amp; Peng'!BJ$5,'Isian Keg Perb &amp; Peng'!$A$5,IF('Koreksi (p)'!BW32='Isian Keg Perb &amp; Peng'!BJ$6,'Isian Keg Perb &amp; Peng'!$A$6,IF('Koreksi (p)'!BW32='Isian Keg Perb &amp; Peng'!BJ$7,'Isian Keg Perb &amp; Peng'!$A$7,IF('Koreksi (p)'!BW32='Isian Keg Perb &amp; Peng'!BJ$8,'Isian Keg Perb &amp; Peng'!$A$8,IF('Koreksi (p)'!BW32='Isian Keg Perb &amp; Peng'!BJ$9,'Isian Keg Perb &amp; Peng'!$A$9,IF('Koreksi (p)'!BW32='Isian Keg Perb &amp; Peng'!BJ$10,'Isian Keg Perb &amp; Peng'!$A$10,IF('Koreksi (p)'!BW32='Isian Keg Perb &amp; Peng'!BJ$11,'Isian Keg Perb &amp; Peng'!$A$11,IF('Koreksi (p)'!BW32='Isian Keg Perb &amp; Peng'!BJ$12,'Isian Keg Perb &amp; Peng'!$A$12,IF('Koreksi (p)'!BW32='Isian Keg Perb &amp; Peng'!BJ$13,'Isian Keg Perb &amp; Peng'!$A$13," "))))))))))</f>
        <v xml:space="preserve"> </v>
      </c>
      <c r="AA31" s="150" t="str">
        <f>IF('Koreksi (p)'!BX32='Isian Keg Perb &amp; Peng'!BK$4,'Isian Keg Perb &amp; Peng'!$A$4,IF('Koreksi (p)'!BX32='Isian Keg Perb &amp; Peng'!BK$5,'Isian Keg Perb &amp; Peng'!$A$5,IF('Koreksi (p)'!BX32='Isian Keg Perb &amp; Peng'!BK$6,'Isian Keg Perb &amp; Peng'!$A$6,IF('Koreksi (p)'!BX32='Isian Keg Perb &amp; Peng'!BK$7,'Isian Keg Perb &amp; Peng'!$A$7,IF('Koreksi (p)'!BX32='Isian Keg Perb &amp; Peng'!BK$8,'Isian Keg Perb &amp; Peng'!$A$8,IF('Koreksi (p)'!BX32='Isian Keg Perb &amp; Peng'!BK$9,'Isian Keg Perb &amp; Peng'!$A$9,IF('Koreksi (p)'!BX32='Isian Keg Perb &amp; Peng'!BK$10,'Isian Keg Perb &amp; Peng'!$A$10,IF('Koreksi (p)'!BX32='Isian Keg Perb &amp; Peng'!BK$11,'Isian Keg Perb &amp; Peng'!$A$11,IF('Koreksi (p)'!BX32='Isian Keg Perb &amp; Peng'!BK$12,'Isian Keg Perb &amp; Peng'!$A$12,IF('Koreksi (p)'!BX32='Isian Keg Perb &amp; Peng'!BK$13,'Isian Keg Perb &amp; Peng'!$A$13," "))))))))))</f>
        <v xml:space="preserve"> </v>
      </c>
      <c r="AB31" s="150" t="str">
        <f>IF('Koreksi (p)'!BY32='Isian Keg Perb &amp; Peng'!BL$4,'Isian Keg Perb &amp; Peng'!$A$4,IF('Koreksi (p)'!BY32='Isian Keg Perb &amp; Peng'!BL$5,'Isian Keg Perb &amp; Peng'!$A$5,IF('Koreksi (p)'!BY32='Isian Keg Perb &amp; Peng'!BL$6,'Isian Keg Perb &amp; Peng'!$A$6,IF('Koreksi (p)'!BY32='Isian Keg Perb &amp; Peng'!BL$7,'Isian Keg Perb &amp; Peng'!$A$7,IF('Koreksi (p)'!BY32='Isian Keg Perb &amp; Peng'!BL$8,'Isian Keg Perb &amp; Peng'!$A$8,IF('Koreksi (p)'!BY32='Isian Keg Perb &amp; Peng'!BL$9,'Isian Keg Perb &amp; Peng'!$A$9,IF('Koreksi (p)'!BY32='Isian Keg Perb &amp; Peng'!BL$10,'Isian Keg Perb &amp; Peng'!$A$10,IF('Koreksi (p)'!BY32='Isian Keg Perb &amp; Peng'!BL$11,'Isian Keg Perb &amp; Peng'!$A$11,IF('Koreksi (p)'!BY32='Isian Keg Perb &amp; Peng'!BL$12,'Isian Keg Perb &amp; Peng'!$A$12,IF('Koreksi (p)'!BY32='Isian Keg Perb &amp; Peng'!BL$13,'Isian Keg Perb &amp; Peng'!$A$13," "))))))))))</f>
        <v xml:space="preserve"> </v>
      </c>
      <c r="AC31" s="150" t="str">
        <f>IF('Koreksi (p)'!BZ32='Isian Keg Perb &amp; Peng'!BM$4,'Isian Keg Perb &amp; Peng'!$A$4,IF('Koreksi (p)'!BZ32='Isian Keg Perb &amp; Peng'!BM$5,'Isian Keg Perb &amp; Peng'!$A$5,IF('Koreksi (p)'!BZ32='Isian Keg Perb &amp; Peng'!BM$6,'Isian Keg Perb &amp; Peng'!$A$6,IF('Koreksi (p)'!BZ32='Isian Keg Perb &amp; Peng'!BM$7,'Isian Keg Perb &amp; Peng'!$A$7,IF('Koreksi (p)'!BZ32='Isian Keg Perb &amp; Peng'!BM$8,'Isian Keg Perb &amp; Peng'!$A$8,IF('Koreksi (p)'!BZ32='Isian Keg Perb &amp; Peng'!BM$9,'Isian Keg Perb &amp; Peng'!$A$9,IF('Koreksi (p)'!BZ32='Isian Keg Perb &amp; Peng'!BM$10,'Isian Keg Perb &amp; Peng'!$A$10,IF('Koreksi (p)'!BZ32='Isian Keg Perb &amp; Peng'!BM$11,'Isian Keg Perb &amp; Peng'!$A$11,IF('Koreksi (p)'!BZ32='Isian Keg Perb &amp; Peng'!BM$12,'Isian Keg Perb &amp; Peng'!$A$12,IF('Koreksi (p)'!BZ32='Isian Keg Perb &amp; Peng'!BM$13,'Isian Keg Perb &amp; Peng'!$A$13," "))))))))))</f>
        <v xml:space="preserve"> </v>
      </c>
      <c r="AD31" s="150" t="str">
        <f>IF('Koreksi (p)'!CA32='Isian Keg Perb &amp; Peng'!BN$4,'Isian Keg Perb &amp; Peng'!$A$4,IF('Koreksi (p)'!CA32='Isian Keg Perb &amp; Peng'!BN$5,'Isian Keg Perb &amp; Peng'!$A$5,IF('Koreksi (p)'!CA32='Isian Keg Perb &amp; Peng'!BN$6,'Isian Keg Perb &amp; Peng'!$A$6,IF('Koreksi (p)'!CA32='Isian Keg Perb &amp; Peng'!BN$7,'Isian Keg Perb &amp; Peng'!$A$7,IF('Koreksi (p)'!CA32='Isian Keg Perb &amp; Peng'!BN$8,'Isian Keg Perb &amp; Peng'!$A$8,IF('Koreksi (p)'!CA32='Isian Keg Perb &amp; Peng'!BN$9,'Isian Keg Perb &amp; Peng'!$A$9,IF('Koreksi (p)'!CA32='Isian Keg Perb &amp; Peng'!BN$10,'Isian Keg Perb &amp; Peng'!$A$10,IF('Koreksi (p)'!CA32='Isian Keg Perb &amp; Peng'!BN$11,'Isian Keg Perb &amp; Peng'!$A$11,IF('Koreksi (p)'!CA32='Isian Keg Perb &amp; Peng'!BN$12,'Isian Keg Perb &amp; Peng'!$A$12,IF('Koreksi (p)'!CA32='Isian Keg Perb &amp; Peng'!BN$13,'Isian Keg Perb &amp; Peng'!$A$13," "))))))))))</f>
        <v xml:space="preserve"> </v>
      </c>
      <c r="AE31" s="150" t="str">
        <f>IF('Koreksi (p)'!CB32='Isian Keg Perb &amp; Peng'!BO$4,'Isian Keg Perb &amp; Peng'!$A$4,IF('Koreksi (p)'!CB32='Isian Keg Perb &amp; Peng'!BO$5,'Isian Keg Perb &amp; Peng'!$A$5,IF('Koreksi (p)'!CB32='Isian Keg Perb &amp; Peng'!BO$6,'Isian Keg Perb &amp; Peng'!$A$6,IF('Koreksi (p)'!CB32='Isian Keg Perb &amp; Peng'!BO$7,'Isian Keg Perb &amp; Peng'!$A$7,IF('Koreksi (p)'!CB32='Isian Keg Perb &amp; Peng'!BO$8,'Isian Keg Perb &amp; Peng'!$A$8,IF('Koreksi (p)'!CB32='Isian Keg Perb &amp; Peng'!BO$9,'Isian Keg Perb &amp; Peng'!$A$9,IF('Koreksi (p)'!CB32='Isian Keg Perb &amp; Peng'!BO$10,'Isian Keg Perb &amp; Peng'!$A$10,IF('Koreksi (p)'!CB32='Isian Keg Perb &amp; Peng'!BO$11,'Isian Keg Perb &amp; Peng'!$A$11,IF('Koreksi (p)'!CB32='Isian Keg Perb &amp; Peng'!BO$12,'Isian Keg Perb &amp; Peng'!$A$12,IF('Koreksi (p)'!CB32='Isian Keg Perb &amp; Peng'!BO$13,'Isian Keg Perb &amp; Peng'!$A$13," "))))))))))</f>
        <v xml:space="preserve"> </v>
      </c>
      <c r="AF31" s="150" t="str">
        <f>IF('Koreksi (p)'!CC32='Isian Keg Perb &amp; Peng'!BP$4,'Isian Keg Perb &amp; Peng'!$A$4,IF('Koreksi (p)'!CC32='Isian Keg Perb &amp; Peng'!BP$5,'Isian Keg Perb &amp; Peng'!$A$5,IF('Koreksi (p)'!CC32='Isian Keg Perb &amp; Peng'!BP$6,'Isian Keg Perb &amp; Peng'!$A$6,IF('Koreksi (p)'!CC32='Isian Keg Perb &amp; Peng'!BP$7,'Isian Keg Perb &amp; Peng'!$A$7,IF('Koreksi (p)'!CC32='Isian Keg Perb &amp; Peng'!BP$8,'Isian Keg Perb &amp; Peng'!$A$8,IF('Koreksi (p)'!CC32='Isian Keg Perb &amp; Peng'!BP$9,'Isian Keg Perb &amp; Peng'!$A$9,IF('Koreksi (p)'!CC32='Isian Keg Perb &amp; Peng'!BP$10,'Isian Keg Perb &amp; Peng'!$A$10,IF('Koreksi (p)'!CC32='Isian Keg Perb &amp; Peng'!BP$11,'Isian Keg Perb &amp; Peng'!$A$11,IF('Koreksi (p)'!CC32='Isian Keg Perb &amp; Peng'!BP$12,'Isian Keg Perb &amp; Peng'!$A$12,IF('Koreksi (p)'!CC32='Isian Keg Perb &amp; Peng'!BP$13,'Isian Keg Perb &amp; Peng'!$A$13," "))))))))))</f>
        <v xml:space="preserve"> </v>
      </c>
      <c r="AG31" s="150" t="str">
        <f>IF('Koreksi (p)'!CD32='Isian Keg Perb &amp; Peng'!BQ$4,'Isian Keg Perb &amp; Peng'!$A$4,IF('Koreksi (p)'!CD32='Isian Keg Perb &amp; Peng'!BQ$5,'Isian Keg Perb &amp; Peng'!$A$5,IF('Koreksi (p)'!CD32='Isian Keg Perb &amp; Peng'!BQ$6,'Isian Keg Perb &amp; Peng'!$A$6,IF('Koreksi (p)'!CD32='Isian Keg Perb &amp; Peng'!BQ$7,'Isian Keg Perb &amp; Peng'!$A$7,IF('Koreksi (p)'!CD32='Isian Keg Perb &amp; Peng'!BQ$8,'Isian Keg Perb &amp; Peng'!$A$8,IF('Koreksi (p)'!CD32='Isian Keg Perb &amp; Peng'!BQ$9,'Isian Keg Perb &amp; Peng'!$A$9,IF('Koreksi (p)'!CD32='Isian Keg Perb &amp; Peng'!BQ$10,'Isian Keg Perb &amp; Peng'!$A$10,IF('Koreksi (p)'!CD32='Isian Keg Perb &amp; Peng'!BQ$11,'Isian Keg Perb &amp; Peng'!$A$11,IF('Koreksi (p)'!CD32='Isian Keg Perb &amp; Peng'!BQ$12,'Isian Keg Perb &amp; Peng'!$A$12,IF('Koreksi (p)'!CD32='Isian Keg Perb &amp; Peng'!BQ$13,'Isian Keg Perb &amp; Peng'!$A$13," "))))))))))</f>
        <v xml:space="preserve"> </v>
      </c>
      <c r="AH31" s="150" t="str">
        <f>IF('Koreksi (p)'!CE32='Isian Keg Perb &amp; Peng'!BR$4,'Isian Keg Perb &amp; Peng'!$A$4,IF('Koreksi (p)'!CE32='Isian Keg Perb &amp; Peng'!BR$5,'Isian Keg Perb &amp; Peng'!$A$5,IF('Koreksi (p)'!CE32='Isian Keg Perb &amp; Peng'!BR$6,'Isian Keg Perb &amp; Peng'!$A$6,IF('Koreksi (p)'!CE32='Isian Keg Perb &amp; Peng'!BR$7,'Isian Keg Perb &amp; Peng'!$A$7,IF('Koreksi (p)'!CE32='Isian Keg Perb &amp; Peng'!BR$8,'Isian Keg Perb &amp; Peng'!$A$8,IF('Koreksi (p)'!CE32='Isian Keg Perb &amp; Peng'!BR$9,'Isian Keg Perb &amp; Peng'!$A$9,IF('Koreksi (p)'!CE32='Isian Keg Perb &amp; Peng'!BR$10,'Isian Keg Perb &amp; Peng'!$A$10,IF('Koreksi (p)'!CE32='Isian Keg Perb &amp; Peng'!BR$11,'Isian Keg Perb &amp; Peng'!$A$11,IF('Koreksi (p)'!CE32='Isian Keg Perb &amp; Peng'!BR$12,'Isian Keg Perb &amp; Peng'!$A$12,IF('Koreksi (p)'!CE32='Isian Keg Perb &amp; Peng'!BR$13,'Isian Keg Perb &amp; Peng'!$A$13," "))))))))))</f>
        <v xml:space="preserve"> </v>
      </c>
      <c r="AI31" s="150" t="str">
        <f>IF('Koreksi (p)'!CF32='Isian Keg Perb &amp; Peng'!BS$4,'Isian Keg Perb &amp; Peng'!$A$4,IF('Koreksi (p)'!CF32='Isian Keg Perb &amp; Peng'!BS$5,'Isian Keg Perb &amp; Peng'!$A$5,IF('Koreksi (p)'!CF32='Isian Keg Perb &amp; Peng'!BS$6,'Isian Keg Perb &amp; Peng'!$A$6,IF('Koreksi (p)'!CF32='Isian Keg Perb &amp; Peng'!BS$7,'Isian Keg Perb &amp; Peng'!$A$7,IF('Koreksi (p)'!CF32='Isian Keg Perb &amp; Peng'!BS$8,'Isian Keg Perb &amp; Peng'!$A$8,IF('Koreksi (p)'!CF32='Isian Keg Perb &amp; Peng'!BS$9,'Isian Keg Perb &amp; Peng'!$A$9,IF('Koreksi (p)'!CF32='Isian Keg Perb &amp; Peng'!BS$10,'Isian Keg Perb &amp; Peng'!$A$10,IF('Koreksi (p)'!CF32='Isian Keg Perb &amp; Peng'!BS$11,'Isian Keg Perb &amp; Peng'!$A$11,IF('Koreksi (p)'!CF32='Isian Keg Perb &amp; Peng'!BS$12,'Isian Keg Perb &amp; Peng'!$A$12,IF('Koreksi (p)'!CF32='Isian Keg Perb &amp; Peng'!BS$13,'Isian Keg Perb &amp; Peng'!$A$13," "))))))))))</f>
        <v xml:space="preserve"> </v>
      </c>
      <c r="AJ31" s="150" t="str">
        <f>IF('Koreksi (p)'!CG32='Isian Keg Perb &amp; Peng'!BT$4,'Isian Keg Perb &amp; Peng'!$A$4,IF('Koreksi (p)'!CG32='Isian Keg Perb &amp; Peng'!BT$5,'Isian Keg Perb &amp; Peng'!$A$5,IF('Koreksi (p)'!CG32='Isian Keg Perb &amp; Peng'!BT$6,'Isian Keg Perb &amp; Peng'!$A$6,IF('Koreksi (p)'!CG32='Isian Keg Perb &amp; Peng'!BT$7,'Isian Keg Perb &amp; Peng'!$A$7,IF('Koreksi (p)'!CG32='Isian Keg Perb &amp; Peng'!BT$8,'Isian Keg Perb &amp; Peng'!$A$8,IF('Koreksi (p)'!CG32='Isian Keg Perb &amp; Peng'!BT$9,'Isian Keg Perb &amp; Peng'!$A$9,IF('Koreksi (p)'!CG32='Isian Keg Perb &amp; Peng'!BT$10,'Isian Keg Perb &amp; Peng'!$A$10,IF('Koreksi (p)'!CG32='Isian Keg Perb &amp; Peng'!BT$11,'Isian Keg Perb &amp; Peng'!$A$11,IF('Koreksi (p)'!CG32='Isian Keg Perb &amp; Peng'!BT$12,'Isian Keg Perb &amp; Peng'!$A$12,IF('Koreksi (p)'!CG32='Isian Keg Perb &amp; Peng'!BT$13,'Isian Keg Perb &amp; Peng'!$A$13," "))))))))))</f>
        <v xml:space="preserve"> </v>
      </c>
      <c r="AK31" s="150" t="str">
        <f>IF('Koreksi (p)'!CH32='Isian Keg Perb &amp; Peng'!BU$4,'Isian Keg Perb &amp; Peng'!$A$4,IF('Koreksi (p)'!CH32='Isian Keg Perb &amp; Peng'!BU$5,'Isian Keg Perb &amp; Peng'!$A$5,IF('Koreksi (p)'!CH32='Isian Keg Perb &amp; Peng'!BU$6,'Isian Keg Perb &amp; Peng'!$A$6,IF('Koreksi (p)'!CH32='Isian Keg Perb &amp; Peng'!BU$7,'Isian Keg Perb &amp; Peng'!$A$7,IF('Koreksi (p)'!CH32='Isian Keg Perb &amp; Peng'!BU$8,'Isian Keg Perb &amp; Peng'!$A$8,IF('Koreksi (p)'!CH32='Isian Keg Perb &amp; Peng'!BU$9,'Isian Keg Perb &amp; Peng'!$A$9,IF('Koreksi (p)'!CH32='Isian Keg Perb &amp; Peng'!BU$10,'Isian Keg Perb &amp; Peng'!$A$10,IF('Koreksi (p)'!CH32='Isian Keg Perb &amp; Peng'!BU$11,'Isian Keg Perb &amp; Peng'!$A$11,IF('Koreksi (p)'!CH32='Isian Keg Perb &amp; Peng'!BU$12,'Isian Keg Perb &amp; Peng'!$A$12,IF('Koreksi (p)'!CH32='Isian Keg Perb &amp; Peng'!BU$13,'Isian Keg Perb &amp; Peng'!$A$13," "))))))))))</f>
        <v xml:space="preserve"> </v>
      </c>
      <c r="AL31" s="150" t="str">
        <f>IF('Koreksi (p)'!CI32='Isian Keg Perb &amp; Peng'!BV$4,'Isian Keg Perb &amp; Peng'!$A$4,IF('Koreksi (p)'!CI32='Isian Keg Perb &amp; Peng'!BV$5,'Isian Keg Perb &amp; Peng'!$A$5,IF('Koreksi (p)'!CI32='Isian Keg Perb &amp; Peng'!BV$6,'Isian Keg Perb &amp; Peng'!$A$6,IF('Koreksi (p)'!CI32='Isian Keg Perb &amp; Peng'!BV$7,'Isian Keg Perb &amp; Peng'!$A$7,IF('Koreksi (p)'!CI32='Isian Keg Perb &amp; Peng'!BV$8,'Isian Keg Perb &amp; Peng'!$A$8,IF('Koreksi (p)'!CI32='Isian Keg Perb &amp; Peng'!BV$9,'Isian Keg Perb &amp; Peng'!$A$9,IF('Koreksi (p)'!CI32='Isian Keg Perb &amp; Peng'!BV$10,'Isian Keg Perb &amp; Peng'!$A$10,IF('Koreksi (p)'!CI32='Isian Keg Perb &amp; Peng'!BV$11,'Isian Keg Perb &amp; Peng'!$A$11,IF('Koreksi (p)'!CI32='Isian Keg Perb &amp; Peng'!BV$12,'Isian Keg Perb &amp; Peng'!$A$12,IF('Koreksi (p)'!CI32='Isian Keg Perb &amp; Peng'!BV$13,'Isian Keg Perb &amp; Peng'!$A$13," "))))))))))</f>
        <v xml:space="preserve"> </v>
      </c>
      <c r="AM31" s="150" t="str">
        <f>IF('Koreksi (p)'!CJ32='Isian Keg Perb &amp; Peng'!BW$4,'Isian Keg Perb &amp; Peng'!$A$4,IF('Koreksi (p)'!CJ32='Isian Keg Perb &amp; Peng'!BW$5,'Isian Keg Perb &amp; Peng'!$A$5,IF('Koreksi (p)'!CJ32='Isian Keg Perb &amp; Peng'!BW$6,'Isian Keg Perb &amp; Peng'!$A$6,IF('Koreksi (p)'!CJ32='Isian Keg Perb &amp; Peng'!BW$7,'Isian Keg Perb &amp; Peng'!$A$7,IF('Koreksi (p)'!CJ32='Isian Keg Perb &amp; Peng'!BW$8,'Isian Keg Perb &amp; Peng'!$A$8,IF('Koreksi (p)'!CJ32='Isian Keg Perb &amp; Peng'!BW$9,'Isian Keg Perb &amp; Peng'!$A$9,IF('Koreksi (p)'!CJ32='Isian Keg Perb &amp; Peng'!BW$10,'Isian Keg Perb &amp; Peng'!$A$10,IF('Koreksi (p)'!CJ32='Isian Keg Perb &amp; Peng'!BW$11,'Isian Keg Perb &amp; Peng'!$A$11,IF('Koreksi (p)'!CJ32='Isian Keg Perb &amp; Peng'!BW$12,'Isian Keg Perb &amp; Peng'!$A$12,IF('Koreksi (p)'!CJ32='Isian Keg Perb &amp; Peng'!BW$13,'Isian Keg Perb &amp; Peng'!$A$13," "))))))))))</f>
        <v xml:space="preserve"> </v>
      </c>
      <c r="AN31" s="150" t="str">
        <f>IF('Koreksi (p)'!CK32='Isian Keg Perb &amp; Peng'!BX$4,'Isian Keg Perb &amp; Peng'!$A$4,IF('Koreksi (p)'!CK32='Isian Keg Perb &amp; Peng'!BX$5,'Isian Keg Perb &amp; Peng'!$A$5,IF('Koreksi (p)'!CK32='Isian Keg Perb &amp; Peng'!BX$6,'Isian Keg Perb &amp; Peng'!$A$6,IF('Koreksi (p)'!CK32='Isian Keg Perb &amp; Peng'!BX$7,'Isian Keg Perb &amp; Peng'!$A$7,IF('Koreksi (p)'!CK32='Isian Keg Perb &amp; Peng'!BX$8,'Isian Keg Perb &amp; Peng'!$A$8,IF('Koreksi (p)'!CK32='Isian Keg Perb &amp; Peng'!BX$9,'Isian Keg Perb &amp; Peng'!$A$9,IF('Koreksi (p)'!CK32='Isian Keg Perb &amp; Peng'!BX$10,'Isian Keg Perb &amp; Peng'!$A$10,IF('Koreksi (p)'!CK32='Isian Keg Perb &amp; Peng'!BX$11,'Isian Keg Perb &amp; Peng'!$A$11,IF('Koreksi (p)'!CK32='Isian Keg Perb &amp; Peng'!BX$12,'Isian Keg Perb &amp; Peng'!$A$12,IF('Koreksi (p)'!CK32='Isian Keg Perb &amp; Peng'!BX$13,'Isian Keg Perb &amp; Peng'!$A$13," "))))))))))</f>
        <v xml:space="preserve"> </v>
      </c>
      <c r="AO31" s="150" t="str">
        <f>IF('Koreksi (p)'!CL32='Isian Keg Perb &amp; Peng'!BY$4,'Isian Keg Perb &amp; Peng'!$A$4,IF('Koreksi (p)'!CL32='Isian Keg Perb &amp; Peng'!BY$5,'Isian Keg Perb &amp; Peng'!$A$5,IF('Koreksi (p)'!CL32='Isian Keg Perb &amp; Peng'!BY$6,'Isian Keg Perb &amp; Peng'!$A$6,IF('Koreksi (p)'!CL32='Isian Keg Perb &amp; Peng'!BY$7,'Isian Keg Perb &amp; Peng'!$A$7,IF('Koreksi (p)'!CL32='Isian Keg Perb &amp; Peng'!BY$8,'Isian Keg Perb &amp; Peng'!$A$8,IF('Koreksi (p)'!CL32='Isian Keg Perb &amp; Peng'!BY$9,'Isian Keg Perb &amp; Peng'!$A$9,IF('Koreksi (p)'!CL32='Isian Keg Perb &amp; Peng'!BY$10,'Isian Keg Perb &amp; Peng'!$A$10,IF('Koreksi (p)'!CL32='Isian Keg Perb &amp; Peng'!BY$11,'Isian Keg Perb &amp; Peng'!$A$11,IF('Koreksi (p)'!CL32='Isian Keg Perb &amp; Peng'!BY$12,'Isian Keg Perb &amp; Peng'!$A$12,IF('Koreksi (p)'!CL32='Isian Keg Perb &amp; Peng'!BY$13,'Isian Keg Perb &amp; Peng'!$A$13," "))))))))))</f>
        <v xml:space="preserve"> </v>
      </c>
      <c r="AP31" s="150" t="str">
        <f>IF('Koreksi (p)'!CM32='Isian Keg Perb &amp; Peng'!BZ$4,'Isian Keg Perb &amp; Peng'!$A$4,IF('Koreksi (p)'!CM32='Isian Keg Perb &amp; Peng'!BZ$5,'Isian Keg Perb &amp; Peng'!$A$5,IF('Koreksi (p)'!CM32='Isian Keg Perb &amp; Peng'!BZ$6,'Isian Keg Perb &amp; Peng'!$A$6,IF('Koreksi (p)'!CM32='Isian Keg Perb &amp; Peng'!BZ$7,'Isian Keg Perb &amp; Peng'!$A$7,IF('Koreksi (p)'!CM32='Isian Keg Perb &amp; Peng'!BZ$8,'Isian Keg Perb &amp; Peng'!$A$8,IF('Koreksi (p)'!CM32='Isian Keg Perb &amp; Peng'!BZ$9,'Isian Keg Perb &amp; Peng'!$A$9,IF('Koreksi (p)'!CM32='Isian Keg Perb &amp; Peng'!BZ$10,'Isian Keg Perb &amp; Peng'!$A$10,IF('Koreksi (p)'!CM32='Isian Keg Perb &amp; Peng'!BZ$11,'Isian Keg Perb &amp; Peng'!$A$11,IF('Koreksi (p)'!CM32='Isian Keg Perb &amp; Peng'!BZ$12,'Isian Keg Perb &amp; Peng'!$A$12,IF('Koreksi (p)'!CM32='Isian Keg Perb &amp; Peng'!BZ$13,'Isian Keg Perb &amp; Peng'!$A$13," "))))))))))</f>
        <v xml:space="preserve"> </v>
      </c>
      <c r="AQ31" s="150" t="str">
        <f>IF('Koreksi (p)'!CN32='Isian Keg Perb &amp; Peng'!CA$4,'Isian Keg Perb &amp; Peng'!$A$4,IF('Koreksi (p)'!CN32='Isian Keg Perb &amp; Peng'!CA$5,'Isian Keg Perb &amp; Peng'!$A$5,IF('Koreksi (p)'!CN32='Isian Keg Perb &amp; Peng'!CA$6,'Isian Keg Perb &amp; Peng'!$A$6,IF('Koreksi (p)'!CN32='Isian Keg Perb &amp; Peng'!CA$7,'Isian Keg Perb &amp; Peng'!$A$7,IF('Koreksi (p)'!CN32='Isian Keg Perb &amp; Peng'!CA$8,'Isian Keg Perb &amp; Peng'!$A$8,IF('Koreksi (p)'!CN32='Isian Keg Perb &amp; Peng'!CA$9,'Isian Keg Perb &amp; Peng'!$A$9,IF('Koreksi (p)'!CN32='Isian Keg Perb &amp; Peng'!CA$10,'Isian Keg Perb &amp; Peng'!$A$10,IF('Koreksi (p)'!CN32='Isian Keg Perb &amp; Peng'!CA$11,'Isian Keg Perb &amp; Peng'!$A$11,IF('Koreksi (p)'!CN32='Isian Keg Perb &amp; Peng'!CA$12,'Isian Keg Perb &amp; Peng'!$A$12,IF('Koreksi (p)'!CN32='Isian Keg Perb &amp; Peng'!CA$13,'Isian Keg Perb &amp; Peng'!$A$13," "))))))))))</f>
        <v xml:space="preserve"> </v>
      </c>
      <c r="AR31" s="150" t="str">
        <f>IF('Koreksi (p)'!CO32='Isian Keg Perb &amp; Peng'!CB$4,'Isian Keg Perb &amp; Peng'!$A$4,IF('Koreksi (p)'!CO32='Isian Keg Perb &amp; Peng'!CB$5,'Isian Keg Perb &amp; Peng'!$A$5,IF('Koreksi (p)'!CO32='Isian Keg Perb &amp; Peng'!CB$6,'Isian Keg Perb &amp; Peng'!$A$6,IF('Koreksi (p)'!CO32='Isian Keg Perb &amp; Peng'!CB$7,'Isian Keg Perb &amp; Peng'!$A$7,IF('Koreksi (p)'!CO32='Isian Keg Perb &amp; Peng'!CB$8,'Isian Keg Perb &amp; Peng'!$A$8,IF('Koreksi (p)'!CO32='Isian Keg Perb &amp; Peng'!CB$9,'Isian Keg Perb &amp; Peng'!$A$9,IF('Koreksi (p)'!CO32='Isian Keg Perb &amp; Peng'!CB$10,'Isian Keg Perb &amp; Peng'!$A$10,IF('Koreksi (p)'!CO32='Isian Keg Perb &amp; Peng'!CB$11,'Isian Keg Perb &amp; Peng'!$A$11,IF('Koreksi (p)'!CO32='Isian Keg Perb &amp; Peng'!CB$12,'Isian Keg Perb &amp; Peng'!$A$12,IF('Koreksi (p)'!CO32='Isian Keg Perb &amp; Peng'!CB$13,'Isian Keg Perb &amp; Peng'!$A$13," "))))))))))</f>
        <v xml:space="preserve"> </v>
      </c>
      <c r="AS31" s="150" t="str">
        <f>IF('Koreksi (p)'!CP32='Isian Keg Perb &amp; Peng'!CC$4,'Isian Keg Perb &amp; Peng'!$A$4,IF('Koreksi (p)'!CP32='Isian Keg Perb &amp; Peng'!CC$5,'Isian Keg Perb &amp; Peng'!$A$5,IF('Koreksi (p)'!CP32='Isian Keg Perb &amp; Peng'!CC$6,'Isian Keg Perb &amp; Peng'!$A$6,IF('Koreksi (p)'!CP32='Isian Keg Perb &amp; Peng'!CC$7,'Isian Keg Perb &amp; Peng'!$A$7,IF('Koreksi (p)'!CP32='Isian Keg Perb &amp; Peng'!CC$8,'Isian Keg Perb &amp; Peng'!$A$8,IF('Koreksi (p)'!CP32='Isian Keg Perb &amp; Peng'!CC$9,'Isian Keg Perb &amp; Peng'!$A$9,IF('Koreksi (p)'!CP32='Isian Keg Perb &amp; Peng'!CC$10,'Isian Keg Perb &amp; Peng'!$A$10,IF('Koreksi (p)'!CP32='Isian Keg Perb &amp; Peng'!CC$11,'Isian Keg Perb &amp; Peng'!$A$11,IF('Koreksi (p)'!CP32='Isian Keg Perb &amp; Peng'!CC$12,'Isian Keg Perb &amp; Peng'!$A$12,IF('Koreksi (p)'!CP32='Isian Keg Perb &amp; Peng'!CC$13,'Isian Keg Perb &amp; Peng'!$A$13," "))))))))))</f>
        <v xml:space="preserve"> </v>
      </c>
      <c r="AT31" s="150" t="str">
        <f t="shared" si="0"/>
        <v xml:space="preserve">Besaran Pokok/Turunan  Satuan BesaranSatuan Besaran                                   </v>
      </c>
      <c r="AU31" s="150">
        <f t="shared" si="1"/>
        <v>1</v>
      </c>
      <c r="AV31" s="150" t="str">
        <f t="shared" si="2"/>
        <v xml:space="preserve">Besaran Pokok/Turunan, </v>
      </c>
      <c r="AW31" s="150">
        <f t="shared" si="3"/>
        <v>24</v>
      </c>
      <c r="AX31" s="150" t="str">
        <f t="shared" si="4"/>
        <v xml:space="preserve">Satuan Besaran, </v>
      </c>
      <c r="AY31" s="150" t="e">
        <f t="shared" si="5"/>
        <v>#VALUE!</v>
      </c>
      <c r="AZ31" s="150" t="str">
        <f t="shared" si="6"/>
        <v/>
      </c>
      <c r="BA31" s="150" t="e">
        <f t="shared" si="7"/>
        <v>#VALUE!</v>
      </c>
      <c r="BB31" s="150" t="str">
        <f t="shared" si="8"/>
        <v/>
      </c>
      <c r="BC31" s="150" t="e">
        <f t="shared" si="9"/>
        <v>#VALUE!</v>
      </c>
      <c r="BD31" s="150" t="str">
        <f t="shared" si="10"/>
        <v/>
      </c>
      <c r="BE31" s="150" t="e">
        <f t="shared" si="11"/>
        <v>#VALUE!</v>
      </c>
      <c r="BF31" s="150" t="str">
        <f t="shared" si="12"/>
        <v/>
      </c>
      <c r="BG31" s="150" t="e">
        <f t="shared" si="13"/>
        <v>#VALUE!</v>
      </c>
      <c r="BH31" s="150" t="str">
        <f t="shared" si="14"/>
        <v/>
      </c>
      <c r="BI31" s="150" t="e">
        <f t="shared" si="15"/>
        <v>#VALUE!</v>
      </c>
      <c r="BJ31" s="150" t="str">
        <f t="shared" si="16"/>
        <v/>
      </c>
      <c r="BK31" s="150" t="e">
        <f t="shared" si="17"/>
        <v>#VALUE!</v>
      </c>
      <c r="BL31" s="150" t="str">
        <f t="shared" si="18"/>
        <v/>
      </c>
      <c r="BM31" s="150" t="e">
        <f t="shared" si="19"/>
        <v>#VALUE!</v>
      </c>
      <c r="BN31" s="150" t="str">
        <f t="shared" si="20"/>
        <v/>
      </c>
      <c r="BO31" s="26" t="str">
        <f t="shared" si="21"/>
        <v xml:space="preserve">Besaran Pokok/Turunan, Satuan Besaran, </v>
      </c>
      <c r="BP31" s="27" t="str">
        <f>IF(E31="X",'Isian Keg Perb &amp; Peng'!$CE$4,"")</f>
        <v/>
      </c>
      <c r="BQ31" s="27" t="str">
        <f>IF(E31="X",'Isian Keg Perb &amp; Peng'!$CF$4,"")</f>
        <v/>
      </c>
    </row>
    <row r="32" spans="2:69" s="30" customFormat="1" ht="59.25" hidden="1" customHeight="1">
      <c r="B32" s="27">
        <f>'Analisis (p)'!A34</f>
        <v>21</v>
      </c>
      <c r="C32" s="25" t="str">
        <f>'Analisis (p)'!B34</f>
        <v>RENI SETIANINGSIH</v>
      </c>
      <c r="D32" s="32"/>
      <c r="E32" s="27" t="str">
        <f>'Analisis (p)'!CJ34</f>
        <v>-</v>
      </c>
      <c r="F32" s="150" t="str">
        <f>IF('Koreksi (p)'!BC33='Isian Keg Perb &amp; Peng'!AP$4,'Isian Keg Perb &amp; Peng'!$A$4,IF('Koreksi (p)'!BC33='Isian Keg Perb &amp; Peng'!AP$5,'Isian Keg Perb &amp; Peng'!$A$5,IF('Koreksi (p)'!BC33='Isian Keg Perb &amp; Peng'!AP$6,'Isian Keg Perb &amp; Peng'!$A$6,IF('Koreksi (p)'!BC33='Isian Keg Perb &amp; Peng'!AP$7,'Isian Keg Perb &amp; Peng'!$A$7,IF('Koreksi (p)'!BC33='Isian Keg Perb &amp; Peng'!AP$8,'Isian Keg Perb &amp; Peng'!$A$8,IF('Koreksi (p)'!BC33='Isian Keg Perb &amp; Peng'!AP$9,'Isian Keg Perb &amp; Peng'!$A$9,IF('Koreksi (p)'!BC33='Isian Keg Perb &amp; Peng'!AP$10,'Isian Keg Perb &amp; Peng'!$A$10,IF('Koreksi (p)'!BC33='Isian Keg Perb &amp; Peng'!AP$11,'Isian Keg Perb &amp; Peng'!$A$11,IF('Koreksi (p)'!BC33='Isian Keg Perb &amp; Peng'!AP$12,'Isian Keg Perb &amp; Peng'!$A$12,IF('Koreksi (p)'!BC33='Isian Keg Perb &amp; Peng'!AP$13,'Isian Keg Perb &amp; Peng'!$A$13," "))))))))))</f>
        <v xml:space="preserve"> </v>
      </c>
      <c r="G32" s="150" t="str">
        <f>IF('Koreksi (p)'!BD33='Isian Keg Perb &amp; Peng'!AQ$4,'Isian Keg Perb &amp; Peng'!$A$4,IF('Koreksi (p)'!BD33='Isian Keg Perb &amp; Peng'!AQ$5,'Isian Keg Perb &amp; Peng'!$A$5,IF('Koreksi (p)'!BD33='Isian Keg Perb &amp; Peng'!AQ$6,'Isian Keg Perb &amp; Peng'!$A$6,IF('Koreksi (p)'!BD33='Isian Keg Perb &amp; Peng'!AQ$7,'Isian Keg Perb &amp; Peng'!$A$7,IF('Koreksi (p)'!BD33='Isian Keg Perb &amp; Peng'!AQ$8,'Isian Keg Perb &amp; Peng'!$A$8,IF('Koreksi (p)'!BD33='Isian Keg Perb &amp; Peng'!AQ$9,'Isian Keg Perb &amp; Peng'!$A$9,IF('Koreksi (p)'!BD33='Isian Keg Perb &amp; Peng'!AQ$10,'Isian Keg Perb &amp; Peng'!$A$10,IF('Koreksi (p)'!BD33='Isian Keg Perb &amp; Peng'!AQ$11,'Isian Keg Perb &amp; Peng'!$A$11,IF('Koreksi (p)'!BD33='Isian Keg Perb &amp; Peng'!AQ$12,'Isian Keg Perb &amp; Peng'!$A$12,IF('Koreksi (p)'!BD33='Isian Keg Perb &amp; Peng'!AQ$13,'Isian Keg Perb &amp; Peng'!$A$13," "))))))))))</f>
        <v xml:space="preserve"> </v>
      </c>
      <c r="H32" s="150" t="str">
        <f>IF('Koreksi (p)'!BE33='Isian Keg Perb &amp; Peng'!AR$4,'Isian Keg Perb &amp; Peng'!$A$4,IF('Koreksi (p)'!BE33='Isian Keg Perb &amp; Peng'!AR$5,'Isian Keg Perb &amp; Peng'!$A$5,IF('Koreksi (p)'!BE33='Isian Keg Perb &amp; Peng'!AR$6,'Isian Keg Perb &amp; Peng'!$A$6,IF('Koreksi (p)'!BE33='Isian Keg Perb &amp; Peng'!AR$7,'Isian Keg Perb &amp; Peng'!$A$7,IF('Koreksi (p)'!BE33='Isian Keg Perb &amp; Peng'!AR$8,'Isian Keg Perb &amp; Peng'!$A$8,IF('Koreksi (p)'!BE33='Isian Keg Perb &amp; Peng'!AR$9,'Isian Keg Perb &amp; Peng'!$A$9,IF('Koreksi (p)'!BE33='Isian Keg Perb &amp; Peng'!AR$10,'Isian Keg Perb &amp; Peng'!$A$10,IF('Koreksi (p)'!BE33='Isian Keg Perb &amp; Peng'!AR$11,'Isian Keg Perb &amp; Peng'!$A$11,IF('Koreksi (p)'!BE33='Isian Keg Perb &amp; Peng'!AR$12,'Isian Keg Perb &amp; Peng'!$A$12,IF('Koreksi (p)'!BE33='Isian Keg Perb &amp; Peng'!AR$13,'Isian Keg Perb &amp; Peng'!$A$13," "))))))))))</f>
        <v xml:space="preserve"> </v>
      </c>
      <c r="I32" s="150" t="str">
        <f>IF('Koreksi (p)'!BF33='Isian Keg Perb &amp; Peng'!AS$4,'Isian Keg Perb &amp; Peng'!$A$4,IF('Koreksi (p)'!BF33='Isian Keg Perb &amp; Peng'!AS$5,'Isian Keg Perb &amp; Peng'!$A$5,IF('Koreksi (p)'!BF33='Isian Keg Perb &amp; Peng'!AS$6,'Isian Keg Perb &amp; Peng'!$A$6,IF('Koreksi (p)'!BF33='Isian Keg Perb &amp; Peng'!AS$7,'Isian Keg Perb &amp; Peng'!$A$7,IF('Koreksi (p)'!BF33='Isian Keg Perb &amp; Peng'!AS$8,'Isian Keg Perb &amp; Peng'!$A$8,IF('Koreksi (p)'!BF33='Isian Keg Perb &amp; Peng'!AS$9,'Isian Keg Perb &amp; Peng'!$A$9,IF('Koreksi (p)'!BF33='Isian Keg Perb &amp; Peng'!AS$10,'Isian Keg Perb &amp; Peng'!$A$10,IF('Koreksi (p)'!BF33='Isian Keg Perb &amp; Peng'!AS$11,'Isian Keg Perb &amp; Peng'!$A$11,IF('Koreksi (p)'!BF33='Isian Keg Perb &amp; Peng'!AS$12,'Isian Keg Perb &amp; Peng'!$A$12,IF('Koreksi (p)'!BF33='Isian Keg Perb &amp; Peng'!AS$13,'Isian Keg Perb &amp; Peng'!$A$13," "))))))))))</f>
        <v xml:space="preserve"> </v>
      </c>
      <c r="J32" s="150" t="str">
        <f>IF('Koreksi (p)'!BG33='Isian Keg Perb &amp; Peng'!AT$4,'Isian Keg Perb &amp; Peng'!$A$4,IF('Koreksi (p)'!BG33='Isian Keg Perb &amp; Peng'!AT$5,'Isian Keg Perb &amp; Peng'!$A$5,IF('Koreksi (p)'!BG33='Isian Keg Perb &amp; Peng'!AT$6,'Isian Keg Perb &amp; Peng'!$A$6,IF('Koreksi (p)'!BG33='Isian Keg Perb &amp; Peng'!AT$7,'Isian Keg Perb &amp; Peng'!$A$7,IF('Koreksi (p)'!BG33='Isian Keg Perb &amp; Peng'!AT$8,'Isian Keg Perb &amp; Peng'!$A$8,IF('Koreksi (p)'!BG33='Isian Keg Perb &amp; Peng'!AT$9,'Isian Keg Perb &amp; Peng'!$A$9,IF('Koreksi (p)'!BG33='Isian Keg Perb &amp; Peng'!AT$10,'Isian Keg Perb &amp; Peng'!$A$10,IF('Koreksi (p)'!BG33='Isian Keg Perb &amp; Peng'!AT$11,'Isian Keg Perb &amp; Peng'!$A$11,IF('Koreksi (p)'!BG33='Isian Keg Perb &amp; Peng'!AT$12,'Isian Keg Perb &amp; Peng'!$A$12,IF('Koreksi (p)'!BG33='Isian Keg Perb &amp; Peng'!AT$13,'Isian Keg Perb &amp; Peng'!$A$13," "))))))))))</f>
        <v>Satuan Besaran</v>
      </c>
      <c r="K32" s="150" t="str">
        <f>IF('Koreksi (p)'!BH33='Isian Keg Perb &amp; Peng'!AU$4,'Isian Keg Perb &amp; Peng'!$A$4,IF('Koreksi (p)'!BH33='Isian Keg Perb &amp; Peng'!AU$5,'Isian Keg Perb &amp; Peng'!$A$5,IF('Koreksi (p)'!BH33='Isian Keg Perb &amp; Peng'!AU$6,'Isian Keg Perb &amp; Peng'!$A$6,IF('Koreksi (p)'!BH33='Isian Keg Perb &amp; Peng'!AU$7,'Isian Keg Perb &amp; Peng'!$A$7,IF('Koreksi (p)'!BH33='Isian Keg Perb &amp; Peng'!AU$8,'Isian Keg Perb &amp; Peng'!$A$8,IF('Koreksi (p)'!BH33='Isian Keg Perb &amp; Peng'!AU$9,'Isian Keg Perb &amp; Peng'!$A$9,IF('Koreksi (p)'!BH33='Isian Keg Perb &amp; Peng'!AU$10,'Isian Keg Perb &amp; Peng'!$A$10,IF('Koreksi (p)'!BH33='Isian Keg Perb &amp; Peng'!AU$11,'Isian Keg Perb &amp; Peng'!$A$11,IF('Koreksi (p)'!BH33='Isian Keg Perb &amp; Peng'!AU$12,'Isian Keg Perb &amp; Peng'!$A$12,IF('Koreksi (p)'!BH33='Isian Keg Perb &amp; Peng'!AU$13,'Isian Keg Perb &amp; Peng'!$A$13," "))))))))))</f>
        <v xml:space="preserve"> </v>
      </c>
      <c r="L32" s="150" t="str">
        <f>IF('Koreksi (p)'!BI33='Isian Keg Perb &amp; Peng'!AV$4,'Isian Keg Perb &amp; Peng'!$A$4,IF('Koreksi (p)'!BI33='Isian Keg Perb &amp; Peng'!AV$5,'Isian Keg Perb &amp; Peng'!$A$5,IF('Koreksi (p)'!BI33='Isian Keg Perb &amp; Peng'!AV$6,'Isian Keg Perb &amp; Peng'!$A$6,IF('Koreksi (p)'!BI33='Isian Keg Perb &amp; Peng'!AV$7,'Isian Keg Perb &amp; Peng'!$A$7,IF('Koreksi (p)'!BI33='Isian Keg Perb &amp; Peng'!AV$8,'Isian Keg Perb &amp; Peng'!$A$8,IF('Koreksi (p)'!BI33='Isian Keg Perb &amp; Peng'!AV$9,'Isian Keg Perb &amp; Peng'!$A$9,IF('Koreksi (p)'!BI33='Isian Keg Perb &amp; Peng'!AV$10,'Isian Keg Perb &amp; Peng'!$A$10,IF('Koreksi (p)'!BI33='Isian Keg Perb &amp; Peng'!AV$11,'Isian Keg Perb &amp; Peng'!$A$11,IF('Koreksi (p)'!BI33='Isian Keg Perb &amp; Peng'!AV$12,'Isian Keg Perb &amp; Peng'!$A$12,IF('Koreksi (p)'!BI33='Isian Keg Perb &amp; Peng'!AV$13,'Isian Keg Perb &amp; Peng'!$A$13," "))))))))))</f>
        <v xml:space="preserve"> </v>
      </c>
      <c r="M32" s="150" t="str">
        <f>IF('Koreksi (p)'!BJ33='Isian Keg Perb &amp; Peng'!AW$4,'Isian Keg Perb &amp; Peng'!$A$4,IF('Koreksi (p)'!BJ33='Isian Keg Perb &amp; Peng'!AW$5,'Isian Keg Perb &amp; Peng'!$A$5,IF('Koreksi (p)'!BJ33='Isian Keg Perb &amp; Peng'!AW$6,'Isian Keg Perb &amp; Peng'!$A$6,IF('Koreksi (p)'!BJ33='Isian Keg Perb &amp; Peng'!AW$7,'Isian Keg Perb &amp; Peng'!$A$7,IF('Koreksi (p)'!BJ33='Isian Keg Perb &amp; Peng'!AW$8,'Isian Keg Perb &amp; Peng'!$A$8,IF('Koreksi (p)'!BJ33='Isian Keg Perb &amp; Peng'!AW$9,'Isian Keg Perb &amp; Peng'!$A$9,IF('Koreksi (p)'!BJ33='Isian Keg Perb &amp; Peng'!AW$10,'Isian Keg Perb &amp; Peng'!$A$10,IF('Koreksi (p)'!BJ33='Isian Keg Perb &amp; Peng'!AW$11,'Isian Keg Perb &amp; Peng'!$A$11,IF('Koreksi (p)'!BJ33='Isian Keg Perb &amp; Peng'!AW$12,'Isian Keg Perb &amp; Peng'!$A$12,IF('Koreksi (p)'!BJ33='Isian Keg Perb &amp; Peng'!AW$13,'Isian Keg Perb &amp; Peng'!$A$13," "))))))))))</f>
        <v xml:space="preserve"> </v>
      </c>
      <c r="N32" s="150" t="str">
        <f>IF('Koreksi (p)'!BK33='Isian Keg Perb &amp; Peng'!AX$4,'Isian Keg Perb &amp; Peng'!$A$4,IF('Koreksi (p)'!BK33='Isian Keg Perb &amp; Peng'!AX$5,'Isian Keg Perb &amp; Peng'!$A$5,IF('Koreksi (p)'!BK33='Isian Keg Perb &amp; Peng'!AX$6,'Isian Keg Perb &amp; Peng'!$A$6,IF('Koreksi (p)'!BK33='Isian Keg Perb &amp; Peng'!AX$7,'Isian Keg Perb &amp; Peng'!$A$7,IF('Koreksi (p)'!BK33='Isian Keg Perb &amp; Peng'!AX$8,'Isian Keg Perb &amp; Peng'!$A$8,IF('Koreksi (p)'!BK33='Isian Keg Perb &amp; Peng'!AX$9,'Isian Keg Perb &amp; Peng'!$A$9,IF('Koreksi (p)'!BK33='Isian Keg Perb &amp; Peng'!AX$10,'Isian Keg Perb &amp; Peng'!$A$10,IF('Koreksi (p)'!BK33='Isian Keg Perb &amp; Peng'!AX$11,'Isian Keg Perb &amp; Peng'!$A$11,IF('Koreksi (p)'!BK33='Isian Keg Perb &amp; Peng'!AX$12,'Isian Keg Perb &amp; Peng'!$A$12,IF('Koreksi (p)'!BK33='Isian Keg Perb &amp; Peng'!AX$13,'Isian Keg Perb &amp; Peng'!$A$13," "))))))))))</f>
        <v xml:space="preserve"> </v>
      </c>
      <c r="O32" s="150" t="str">
        <f>IF('Koreksi (p)'!BL33='Isian Keg Perb &amp; Peng'!AY$4,'Isian Keg Perb &amp; Peng'!$A$4,IF('Koreksi (p)'!BL33='Isian Keg Perb &amp; Peng'!AY$5,'Isian Keg Perb &amp; Peng'!$A$5,IF('Koreksi (p)'!BL33='Isian Keg Perb &amp; Peng'!AY$6,'Isian Keg Perb &amp; Peng'!$A$6,IF('Koreksi (p)'!BL33='Isian Keg Perb &amp; Peng'!AY$7,'Isian Keg Perb &amp; Peng'!$A$7,IF('Koreksi (p)'!BL33='Isian Keg Perb &amp; Peng'!AY$8,'Isian Keg Perb &amp; Peng'!$A$8,IF('Koreksi (p)'!BL33='Isian Keg Perb &amp; Peng'!AY$9,'Isian Keg Perb &amp; Peng'!$A$9,IF('Koreksi (p)'!BL33='Isian Keg Perb &amp; Peng'!AY$10,'Isian Keg Perb &amp; Peng'!$A$10,IF('Koreksi (p)'!BL33='Isian Keg Perb &amp; Peng'!AY$11,'Isian Keg Perb &amp; Peng'!$A$11,IF('Koreksi (p)'!BL33='Isian Keg Perb &amp; Peng'!AY$12,'Isian Keg Perb &amp; Peng'!$A$12,IF('Koreksi (p)'!BL33='Isian Keg Perb &amp; Peng'!AY$13,'Isian Keg Perb &amp; Peng'!$A$13," "))))))))))</f>
        <v xml:space="preserve"> </v>
      </c>
      <c r="P32" s="150" t="str">
        <f>IF('Koreksi (p)'!BM33='Isian Keg Perb &amp; Peng'!AZ$4,'Isian Keg Perb &amp; Peng'!$A$4,IF('Koreksi (p)'!BM33='Isian Keg Perb &amp; Peng'!AZ$5,'Isian Keg Perb &amp; Peng'!$A$5,IF('Koreksi (p)'!BM33='Isian Keg Perb &amp; Peng'!AZ$6,'Isian Keg Perb &amp; Peng'!$A$6,IF('Koreksi (p)'!BM33='Isian Keg Perb &amp; Peng'!AZ$7,'Isian Keg Perb &amp; Peng'!$A$7,IF('Koreksi (p)'!BM33='Isian Keg Perb &amp; Peng'!AZ$8,'Isian Keg Perb &amp; Peng'!$A$8,IF('Koreksi (p)'!BM33='Isian Keg Perb &amp; Peng'!AZ$9,'Isian Keg Perb &amp; Peng'!$A$9,IF('Koreksi (p)'!BM33='Isian Keg Perb &amp; Peng'!AZ$10,'Isian Keg Perb &amp; Peng'!$A$10,IF('Koreksi (p)'!BM33='Isian Keg Perb &amp; Peng'!AZ$11,'Isian Keg Perb &amp; Peng'!$A$11,IF('Koreksi (p)'!BM33='Isian Keg Perb &amp; Peng'!AZ$12,'Isian Keg Perb &amp; Peng'!$A$12,IF('Koreksi (p)'!BM33='Isian Keg Perb &amp; Peng'!AZ$13,'Isian Keg Perb &amp; Peng'!$A$13," "))))))))))</f>
        <v xml:space="preserve"> </v>
      </c>
      <c r="Q32" s="150" t="str">
        <f>IF('Koreksi (p)'!BN33='Isian Keg Perb &amp; Peng'!BA$4,'Isian Keg Perb &amp; Peng'!$A$4,IF('Koreksi (p)'!BN33='Isian Keg Perb &amp; Peng'!BA$5,'Isian Keg Perb &amp; Peng'!$A$5,IF('Koreksi (p)'!BN33='Isian Keg Perb &amp; Peng'!BA$6,'Isian Keg Perb &amp; Peng'!$A$6,IF('Koreksi (p)'!BN33='Isian Keg Perb &amp; Peng'!BA$7,'Isian Keg Perb &amp; Peng'!$A$7,IF('Koreksi (p)'!BN33='Isian Keg Perb &amp; Peng'!BA$8,'Isian Keg Perb &amp; Peng'!$A$8,IF('Koreksi (p)'!BN33='Isian Keg Perb &amp; Peng'!BA$9,'Isian Keg Perb &amp; Peng'!$A$9,IF('Koreksi (p)'!BN33='Isian Keg Perb &amp; Peng'!BA$10,'Isian Keg Perb &amp; Peng'!$A$10,IF('Koreksi (p)'!BN33='Isian Keg Perb &amp; Peng'!BA$11,'Isian Keg Perb &amp; Peng'!$A$11,IF('Koreksi (p)'!BN33='Isian Keg Perb &amp; Peng'!BA$12,'Isian Keg Perb &amp; Peng'!$A$12,IF('Koreksi (p)'!BN33='Isian Keg Perb &amp; Peng'!BA$13,'Isian Keg Perb &amp; Peng'!$A$13," "))))))))))</f>
        <v xml:space="preserve"> </v>
      </c>
      <c r="R32" s="150" t="str">
        <f>IF('Koreksi (p)'!BO33='Isian Keg Perb &amp; Peng'!BB$4,'Isian Keg Perb &amp; Peng'!$A$4,IF('Koreksi (p)'!BO33='Isian Keg Perb &amp; Peng'!BB$5,'Isian Keg Perb &amp; Peng'!$A$5,IF('Koreksi (p)'!BO33='Isian Keg Perb &amp; Peng'!BB$6,'Isian Keg Perb &amp; Peng'!$A$6,IF('Koreksi (p)'!BO33='Isian Keg Perb &amp; Peng'!BB$7,'Isian Keg Perb &amp; Peng'!$A$7,IF('Koreksi (p)'!BO33='Isian Keg Perb &amp; Peng'!BB$8,'Isian Keg Perb &amp; Peng'!$A$8,IF('Koreksi (p)'!BO33='Isian Keg Perb &amp; Peng'!BB$9,'Isian Keg Perb &amp; Peng'!$A$9,IF('Koreksi (p)'!BO33='Isian Keg Perb &amp; Peng'!BB$10,'Isian Keg Perb &amp; Peng'!$A$10,IF('Koreksi (p)'!BO33='Isian Keg Perb &amp; Peng'!BB$11,'Isian Keg Perb &amp; Peng'!$A$11,IF('Koreksi (p)'!BO33='Isian Keg Perb &amp; Peng'!BB$12,'Isian Keg Perb &amp; Peng'!$A$12,IF('Koreksi (p)'!BO33='Isian Keg Perb &amp; Peng'!BB$13,'Isian Keg Perb &amp; Peng'!$A$13," "))))))))))</f>
        <v xml:space="preserve"> </v>
      </c>
      <c r="S32" s="150" t="str">
        <f>IF('Koreksi (p)'!BP33='Isian Keg Perb &amp; Peng'!BC$4,'Isian Keg Perb &amp; Peng'!$A$4,IF('Koreksi (p)'!BP33='Isian Keg Perb &amp; Peng'!BC$5,'Isian Keg Perb &amp; Peng'!$A$5,IF('Koreksi (p)'!BP33='Isian Keg Perb &amp; Peng'!BC$6,'Isian Keg Perb &amp; Peng'!$A$6,IF('Koreksi (p)'!BP33='Isian Keg Perb &amp; Peng'!BC$7,'Isian Keg Perb &amp; Peng'!$A$7,IF('Koreksi (p)'!BP33='Isian Keg Perb &amp; Peng'!BC$8,'Isian Keg Perb &amp; Peng'!$A$8,IF('Koreksi (p)'!BP33='Isian Keg Perb &amp; Peng'!BC$9,'Isian Keg Perb &amp; Peng'!$A$9,IF('Koreksi (p)'!BP33='Isian Keg Perb &amp; Peng'!BC$10,'Isian Keg Perb &amp; Peng'!$A$10,IF('Koreksi (p)'!BP33='Isian Keg Perb &amp; Peng'!BC$11,'Isian Keg Perb &amp; Peng'!$A$11,IF('Koreksi (p)'!BP33='Isian Keg Perb &amp; Peng'!BC$12,'Isian Keg Perb &amp; Peng'!$A$12,IF('Koreksi (p)'!BP33='Isian Keg Perb &amp; Peng'!BC$13,'Isian Keg Perb &amp; Peng'!$A$13," "))))))))))</f>
        <v xml:space="preserve"> </v>
      </c>
      <c r="T32" s="150" t="str">
        <f>IF('Koreksi (p)'!BQ33='Isian Keg Perb &amp; Peng'!BD$4,'Isian Keg Perb &amp; Peng'!$A$4,IF('Koreksi (p)'!BQ33='Isian Keg Perb &amp; Peng'!BD$5,'Isian Keg Perb &amp; Peng'!$A$5,IF('Koreksi (p)'!BQ33='Isian Keg Perb &amp; Peng'!BD$6,'Isian Keg Perb &amp; Peng'!$A$6,IF('Koreksi (p)'!BQ33='Isian Keg Perb &amp; Peng'!BD$7,'Isian Keg Perb &amp; Peng'!$A$7,IF('Koreksi (p)'!BQ33='Isian Keg Perb &amp; Peng'!BD$8,'Isian Keg Perb &amp; Peng'!$A$8,IF('Koreksi (p)'!BQ33='Isian Keg Perb &amp; Peng'!BD$9,'Isian Keg Perb &amp; Peng'!$A$9,IF('Koreksi (p)'!BQ33='Isian Keg Perb &amp; Peng'!BD$10,'Isian Keg Perb &amp; Peng'!$A$10,IF('Koreksi (p)'!BQ33='Isian Keg Perb &amp; Peng'!BD$11,'Isian Keg Perb &amp; Peng'!$A$11,IF('Koreksi (p)'!BQ33='Isian Keg Perb &amp; Peng'!BD$12,'Isian Keg Perb &amp; Peng'!$A$12,IF('Koreksi (p)'!BQ33='Isian Keg Perb &amp; Peng'!BD$13,'Isian Keg Perb &amp; Peng'!$A$13," "))))))))))</f>
        <v xml:space="preserve"> </v>
      </c>
      <c r="U32" s="150" t="str">
        <f>IF('Koreksi (p)'!BR33='Isian Keg Perb &amp; Peng'!BE$4,'Isian Keg Perb &amp; Peng'!$A$4,IF('Koreksi (p)'!BR33='Isian Keg Perb &amp; Peng'!BE$5,'Isian Keg Perb &amp; Peng'!$A$5,IF('Koreksi (p)'!BR33='Isian Keg Perb &amp; Peng'!BE$6,'Isian Keg Perb &amp; Peng'!$A$6,IF('Koreksi (p)'!BR33='Isian Keg Perb &amp; Peng'!BE$7,'Isian Keg Perb &amp; Peng'!$A$7,IF('Koreksi (p)'!BR33='Isian Keg Perb &amp; Peng'!BE$8,'Isian Keg Perb &amp; Peng'!$A$8,IF('Koreksi (p)'!BR33='Isian Keg Perb &amp; Peng'!BE$9,'Isian Keg Perb &amp; Peng'!$A$9,IF('Koreksi (p)'!BR33='Isian Keg Perb &amp; Peng'!BE$10,'Isian Keg Perb &amp; Peng'!$A$10,IF('Koreksi (p)'!BR33='Isian Keg Perb &amp; Peng'!BE$11,'Isian Keg Perb &amp; Peng'!$A$11,IF('Koreksi (p)'!BR33='Isian Keg Perb &amp; Peng'!BE$12,'Isian Keg Perb &amp; Peng'!$A$12,IF('Koreksi (p)'!BR33='Isian Keg Perb &amp; Peng'!BE$13,'Isian Keg Perb &amp; Peng'!$A$13," "))))))))))</f>
        <v xml:space="preserve"> </v>
      </c>
      <c r="V32" s="150" t="str">
        <f>IF('Koreksi (p)'!BS33='Isian Keg Perb &amp; Peng'!BF$4,'Isian Keg Perb &amp; Peng'!$A$4,IF('Koreksi (p)'!BS33='Isian Keg Perb &amp; Peng'!BF$5,'Isian Keg Perb &amp; Peng'!$A$5,IF('Koreksi (p)'!BS33='Isian Keg Perb &amp; Peng'!BF$6,'Isian Keg Perb &amp; Peng'!$A$6,IF('Koreksi (p)'!BS33='Isian Keg Perb &amp; Peng'!BF$7,'Isian Keg Perb &amp; Peng'!$A$7,IF('Koreksi (p)'!BS33='Isian Keg Perb &amp; Peng'!BF$8,'Isian Keg Perb &amp; Peng'!$A$8,IF('Koreksi (p)'!BS33='Isian Keg Perb &amp; Peng'!BF$9,'Isian Keg Perb &amp; Peng'!$A$9,IF('Koreksi (p)'!BS33='Isian Keg Perb &amp; Peng'!BF$10,'Isian Keg Perb &amp; Peng'!$A$10,IF('Koreksi (p)'!BS33='Isian Keg Perb &amp; Peng'!BF$11,'Isian Keg Perb &amp; Peng'!$A$11,IF('Koreksi (p)'!BS33='Isian Keg Perb &amp; Peng'!BF$12,'Isian Keg Perb &amp; Peng'!$A$12,IF('Koreksi (p)'!BS33='Isian Keg Perb &amp; Peng'!BF$13,'Isian Keg Perb &amp; Peng'!$A$13," "))))))))))</f>
        <v xml:space="preserve"> </v>
      </c>
      <c r="W32" s="150" t="str">
        <f>IF('Koreksi (p)'!BT33='Isian Keg Perb &amp; Peng'!BG$4,'Isian Keg Perb &amp; Peng'!$A$4,IF('Koreksi (p)'!BT33='Isian Keg Perb &amp; Peng'!BG$5,'Isian Keg Perb &amp; Peng'!$A$5,IF('Koreksi (p)'!BT33='Isian Keg Perb &amp; Peng'!BG$6,'Isian Keg Perb &amp; Peng'!$A$6,IF('Koreksi (p)'!BT33='Isian Keg Perb &amp; Peng'!BG$7,'Isian Keg Perb &amp; Peng'!$A$7,IF('Koreksi (p)'!BT33='Isian Keg Perb &amp; Peng'!BG$8,'Isian Keg Perb &amp; Peng'!$A$8,IF('Koreksi (p)'!BT33='Isian Keg Perb &amp; Peng'!BG$9,'Isian Keg Perb &amp; Peng'!$A$9,IF('Koreksi (p)'!BT33='Isian Keg Perb &amp; Peng'!BG$10,'Isian Keg Perb &amp; Peng'!$A$10,IF('Koreksi (p)'!BT33='Isian Keg Perb &amp; Peng'!BG$11,'Isian Keg Perb &amp; Peng'!$A$11,IF('Koreksi (p)'!BT33='Isian Keg Perb &amp; Peng'!BG$12,'Isian Keg Perb &amp; Peng'!$A$12,IF('Koreksi (p)'!BT33='Isian Keg Perb &amp; Peng'!BG$13,'Isian Keg Perb &amp; Peng'!$A$13," "))))))))))</f>
        <v xml:space="preserve"> </v>
      </c>
      <c r="X32" s="150" t="str">
        <f>IF('Koreksi (p)'!BU33='Isian Keg Perb &amp; Peng'!BH$4,'Isian Keg Perb &amp; Peng'!$A$4,IF('Koreksi (p)'!BU33='Isian Keg Perb &amp; Peng'!BH$5,'Isian Keg Perb &amp; Peng'!$A$5,IF('Koreksi (p)'!BU33='Isian Keg Perb &amp; Peng'!BH$6,'Isian Keg Perb &amp; Peng'!$A$6,IF('Koreksi (p)'!BU33='Isian Keg Perb &amp; Peng'!BH$7,'Isian Keg Perb &amp; Peng'!$A$7,IF('Koreksi (p)'!BU33='Isian Keg Perb &amp; Peng'!BH$8,'Isian Keg Perb &amp; Peng'!$A$8,IF('Koreksi (p)'!BU33='Isian Keg Perb &amp; Peng'!BH$9,'Isian Keg Perb &amp; Peng'!$A$9,IF('Koreksi (p)'!BU33='Isian Keg Perb &amp; Peng'!BH$10,'Isian Keg Perb &amp; Peng'!$A$10,IF('Koreksi (p)'!BU33='Isian Keg Perb &amp; Peng'!BH$11,'Isian Keg Perb &amp; Peng'!$A$11,IF('Koreksi (p)'!BU33='Isian Keg Perb &amp; Peng'!BH$12,'Isian Keg Perb &amp; Peng'!$A$12,IF('Koreksi (p)'!BU33='Isian Keg Perb &amp; Peng'!BH$13,'Isian Keg Perb &amp; Peng'!$A$13," "))))))))))</f>
        <v xml:space="preserve"> </v>
      </c>
      <c r="Y32" s="150" t="str">
        <f>IF('Koreksi (p)'!BV33='Isian Keg Perb &amp; Peng'!BI$4,'Isian Keg Perb &amp; Peng'!$A$4,IF('Koreksi (p)'!BV33='Isian Keg Perb &amp; Peng'!BI$5,'Isian Keg Perb &amp; Peng'!$A$5,IF('Koreksi (p)'!BV33='Isian Keg Perb &amp; Peng'!BI$6,'Isian Keg Perb &amp; Peng'!$A$6,IF('Koreksi (p)'!BV33='Isian Keg Perb &amp; Peng'!BI$7,'Isian Keg Perb &amp; Peng'!$A$7,IF('Koreksi (p)'!BV33='Isian Keg Perb &amp; Peng'!BI$8,'Isian Keg Perb &amp; Peng'!$A$8,IF('Koreksi (p)'!BV33='Isian Keg Perb &amp; Peng'!BI$9,'Isian Keg Perb &amp; Peng'!$A$9,IF('Koreksi (p)'!BV33='Isian Keg Perb &amp; Peng'!BI$10,'Isian Keg Perb &amp; Peng'!$A$10,IF('Koreksi (p)'!BV33='Isian Keg Perb &amp; Peng'!BI$11,'Isian Keg Perb &amp; Peng'!$A$11,IF('Koreksi (p)'!BV33='Isian Keg Perb &amp; Peng'!BI$12,'Isian Keg Perb &amp; Peng'!$A$12,IF('Koreksi (p)'!BV33='Isian Keg Perb &amp; Peng'!BI$13,'Isian Keg Perb &amp; Peng'!$A$13," "))))))))))</f>
        <v xml:space="preserve"> </v>
      </c>
      <c r="Z32" s="150" t="str">
        <f>IF('Koreksi (p)'!BW33='Isian Keg Perb &amp; Peng'!BJ$4,'Isian Keg Perb &amp; Peng'!$A$4,IF('Koreksi (p)'!BW33='Isian Keg Perb &amp; Peng'!BJ$5,'Isian Keg Perb &amp; Peng'!$A$5,IF('Koreksi (p)'!BW33='Isian Keg Perb &amp; Peng'!BJ$6,'Isian Keg Perb &amp; Peng'!$A$6,IF('Koreksi (p)'!BW33='Isian Keg Perb &amp; Peng'!BJ$7,'Isian Keg Perb &amp; Peng'!$A$7,IF('Koreksi (p)'!BW33='Isian Keg Perb &amp; Peng'!BJ$8,'Isian Keg Perb &amp; Peng'!$A$8,IF('Koreksi (p)'!BW33='Isian Keg Perb &amp; Peng'!BJ$9,'Isian Keg Perb &amp; Peng'!$A$9,IF('Koreksi (p)'!BW33='Isian Keg Perb &amp; Peng'!BJ$10,'Isian Keg Perb &amp; Peng'!$A$10,IF('Koreksi (p)'!BW33='Isian Keg Perb &amp; Peng'!BJ$11,'Isian Keg Perb &amp; Peng'!$A$11,IF('Koreksi (p)'!BW33='Isian Keg Perb &amp; Peng'!BJ$12,'Isian Keg Perb &amp; Peng'!$A$12,IF('Koreksi (p)'!BW33='Isian Keg Perb &amp; Peng'!BJ$13,'Isian Keg Perb &amp; Peng'!$A$13," "))))))))))</f>
        <v xml:space="preserve"> </v>
      </c>
      <c r="AA32" s="150" t="str">
        <f>IF('Koreksi (p)'!BX33='Isian Keg Perb &amp; Peng'!BK$4,'Isian Keg Perb &amp; Peng'!$A$4,IF('Koreksi (p)'!BX33='Isian Keg Perb &amp; Peng'!BK$5,'Isian Keg Perb &amp; Peng'!$A$5,IF('Koreksi (p)'!BX33='Isian Keg Perb &amp; Peng'!BK$6,'Isian Keg Perb &amp; Peng'!$A$6,IF('Koreksi (p)'!BX33='Isian Keg Perb &amp; Peng'!BK$7,'Isian Keg Perb &amp; Peng'!$A$7,IF('Koreksi (p)'!BX33='Isian Keg Perb &amp; Peng'!BK$8,'Isian Keg Perb &amp; Peng'!$A$8,IF('Koreksi (p)'!BX33='Isian Keg Perb &amp; Peng'!BK$9,'Isian Keg Perb &amp; Peng'!$A$9,IF('Koreksi (p)'!BX33='Isian Keg Perb &amp; Peng'!BK$10,'Isian Keg Perb &amp; Peng'!$A$10,IF('Koreksi (p)'!BX33='Isian Keg Perb &amp; Peng'!BK$11,'Isian Keg Perb &amp; Peng'!$A$11,IF('Koreksi (p)'!BX33='Isian Keg Perb &amp; Peng'!BK$12,'Isian Keg Perb &amp; Peng'!$A$12,IF('Koreksi (p)'!BX33='Isian Keg Perb &amp; Peng'!BK$13,'Isian Keg Perb &amp; Peng'!$A$13," "))))))))))</f>
        <v xml:space="preserve"> </v>
      </c>
      <c r="AB32" s="150" t="str">
        <f>IF('Koreksi (p)'!BY33='Isian Keg Perb &amp; Peng'!BL$4,'Isian Keg Perb &amp; Peng'!$A$4,IF('Koreksi (p)'!BY33='Isian Keg Perb &amp; Peng'!BL$5,'Isian Keg Perb &amp; Peng'!$A$5,IF('Koreksi (p)'!BY33='Isian Keg Perb &amp; Peng'!BL$6,'Isian Keg Perb &amp; Peng'!$A$6,IF('Koreksi (p)'!BY33='Isian Keg Perb &amp; Peng'!BL$7,'Isian Keg Perb &amp; Peng'!$A$7,IF('Koreksi (p)'!BY33='Isian Keg Perb &amp; Peng'!BL$8,'Isian Keg Perb &amp; Peng'!$A$8,IF('Koreksi (p)'!BY33='Isian Keg Perb &amp; Peng'!BL$9,'Isian Keg Perb &amp; Peng'!$A$9,IF('Koreksi (p)'!BY33='Isian Keg Perb &amp; Peng'!BL$10,'Isian Keg Perb &amp; Peng'!$A$10,IF('Koreksi (p)'!BY33='Isian Keg Perb &amp; Peng'!BL$11,'Isian Keg Perb &amp; Peng'!$A$11,IF('Koreksi (p)'!BY33='Isian Keg Perb &amp; Peng'!BL$12,'Isian Keg Perb &amp; Peng'!$A$12,IF('Koreksi (p)'!BY33='Isian Keg Perb &amp; Peng'!BL$13,'Isian Keg Perb &amp; Peng'!$A$13," "))))))))))</f>
        <v xml:space="preserve"> </v>
      </c>
      <c r="AC32" s="150" t="str">
        <f>IF('Koreksi (p)'!BZ33='Isian Keg Perb &amp; Peng'!BM$4,'Isian Keg Perb &amp; Peng'!$A$4,IF('Koreksi (p)'!BZ33='Isian Keg Perb &amp; Peng'!BM$5,'Isian Keg Perb &amp; Peng'!$A$5,IF('Koreksi (p)'!BZ33='Isian Keg Perb &amp; Peng'!BM$6,'Isian Keg Perb &amp; Peng'!$A$6,IF('Koreksi (p)'!BZ33='Isian Keg Perb &amp; Peng'!BM$7,'Isian Keg Perb &amp; Peng'!$A$7,IF('Koreksi (p)'!BZ33='Isian Keg Perb &amp; Peng'!BM$8,'Isian Keg Perb &amp; Peng'!$A$8,IF('Koreksi (p)'!BZ33='Isian Keg Perb &amp; Peng'!BM$9,'Isian Keg Perb &amp; Peng'!$A$9,IF('Koreksi (p)'!BZ33='Isian Keg Perb &amp; Peng'!BM$10,'Isian Keg Perb &amp; Peng'!$A$10,IF('Koreksi (p)'!BZ33='Isian Keg Perb &amp; Peng'!BM$11,'Isian Keg Perb &amp; Peng'!$A$11,IF('Koreksi (p)'!BZ33='Isian Keg Perb &amp; Peng'!BM$12,'Isian Keg Perb &amp; Peng'!$A$12,IF('Koreksi (p)'!BZ33='Isian Keg Perb &amp; Peng'!BM$13,'Isian Keg Perb &amp; Peng'!$A$13," "))))))))))</f>
        <v xml:space="preserve"> </v>
      </c>
      <c r="AD32" s="150" t="str">
        <f>IF('Koreksi (p)'!CA33='Isian Keg Perb &amp; Peng'!BN$4,'Isian Keg Perb &amp; Peng'!$A$4,IF('Koreksi (p)'!CA33='Isian Keg Perb &amp; Peng'!BN$5,'Isian Keg Perb &amp; Peng'!$A$5,IF('Koreksi (p)'!CA33='Isian Keg Perb &amp; Peng'!BN$6,'Isian Keg Perb &amp; Peng'!$A$6,IF('Koreksi (p)'!CA33='Isian Keg Perb &amp; Peng'!BN$7,'Isian Keg Perb &amp; Peng'!$A$7,IF('Koreksi (p)'!CA33='Isian Keg Perb &amp; Peng'!BN$8,'Isian Keg Perb &amp; Peng'!$A$8,IF('Koreksi (p)'!CA33='Isian Keg Perb &amp; Peng'!BN$9,'Isian Keg Perb &amp; Peng'!$A$9,IF('Koreksi (p)'!CA33='Isian Keg Perb &amp; Peng'!BN$10,'Isian Keg Perb &amp; Peng'!$A$10,IF('Koreksi (p)'!CA33='Isian Keg Perb &amp; Peng'!BN$11,'Isian Keg Perb &amp; Peng'!$A$11,IF('Koreksi (p)'!CA33='Isian Keg Perb &amp; Peng'!BN$12,'Isian Keg Perb &amp; Peng'!$A$12,IF('Koreksi (p)'!CA33='Isian Keg Perb &amp; Peng'!BN$13,'Isian Keg Perb &amp; Peng'!$A$13," "))))))))))</f>
        <v xml:space="preserve"> </v>
      </c>
      <c r="AE32" s="150" t="str">
        <f>IF('Koreksi (p)'!CB33='Isian Keg Perb &amp; Peng'!BO$4,'Isian Keg Perb &amp; Peng'!$A$4,IF('Koreksi (p)'!CB33='Isian Keg Perb &amp; Peng'!BO$5,'Isian Keg Perb &amp; Peng'!$A$5,IF('Koreksi (p)'!CB33='Isian Keg Perb &amp; Peng'!BO$6,'Isian Keg Perb &amp; Peng'!$A$6,IF('Koreksi (p)'!CB33='Isian Keg Perb &amp; Peng'!BO$7,'Isian Keg Perb &amp; Peng'!$A$7,IF('Koreksi (p)'!CB33='Isian Keg Perb &amp; Peng'!BO$8,'Isian Keg Perb &amp; Peng'!$A$8,IF('Koreksi (p)'!CB33='Isian Keg Perb &amp; Peng'!BO$9,'Isian Keg Perb &amp; Peng'!$A$9,IF('Koreksi (p)'!CB33='Isian Keg Perb &amp; Peng'!BO$10,'Isian Keg Perb &amp; Peng'!$A$10,IF('Koreksi (p)'!CB33='Isian Keg Perb &amp; Peng'!BO$11,'Isian Keg Perb &amp; Peng'!$A$11,IF('Koreksi (p)'!CB33='Isian Keg Perb &amp; Peng'!BO$12,'Isian Keg Perb &amp; Peng'!$A$12,IF('Koreksi (p)'!CB33='Isian Keg Perb &amp; Peng'!BO$13,'Isian Keg Perb &amp; Peng'!$A$13," "))))))))))</f>
        <v xml:space="preserve"> </v>
      </c>
      <c r="AF32" s="150" t="str">
        <f>IF('Koreksi (p)'!CC33='Isian Keg Perb &amp; Peng'!BP$4,'Isian Keg Perb &amp; Peng'!$A$4,IF('Koreksi (p)'!CC33='Isian Keg Perb &amp; Peng'!BP$5,'Isian Keg Perb &amp; Peng'!$A$5,IF('Koreksi (p)'!CC33='Isian Keg Perb &amp; Peng'!BP$6,'Isian Keg Perb &amp; Peng'!$A$6,IF('Koreksi (p)'!CC33='Isian Keg Perb &amp; Peng'!BP$7,'Isian Keg Perb &amp; Peng'!$A$7,IF('Koreksi (p)'!CC33='Isian Keg Perb &amp; Peng'!BP$8,'Isian Keg Perb &amp; Peng'!$A$8,IF('Koreksi (p)'!CC33='Isian Keg Perb &amp; Peng'!BP$9,'Isian Keg Perb &amp; Peng'!$A$9,IF('Koreksi (p)'!CC33='Isian Keg Perb &amp; Peng'!BP$10,'Isian Keg Perb &amp; Peng'!$A$10,IF('Koreksi (p)'!CC33='Isian Keg Perb &amp; Peng'!BP$11,'Isian Keg Perb &amp; Peng'!$A$11,IF('Koreksi (p)'!CC33='Isian Keg Perb &amp; Peng'!BP$12,'Isian Keg Perb &amp; Peng'!$A$12,IF('Koreksi (p)'!CC33='Isian Keg Perb &amp; Peng'!BP$13,'Isian Keg Perb &amp; Peng'!$A$13," "))))))))))</f>
        <v xml:space="preserve"> </v>
      </c>
      <c r="AG32" s="150" t="str">
        <f>IF('Koreksi (p)'!CD33='Isian Keg Perb &amp; Peng'!BQ$4,'Isian Keg Perb &amp; Peng'!$A$4,IF('Koreksi (p)'!CD33='Isian Keg Perb &amp; Peng'!BQ$5,'Isian Keg Perb &amp; Peng'!$A$5,IF('Koreksi (p)'!CD33='Isian Keg Perb &amp; Peng'!BQ$6,'Isian Keg Perb &amp; Peng'!$A$6,IF('Koreksi (p)'!CD33='Isian Keg Perb &amp; Peng'!BQ$7,'Isian Keg Perb &amp; Peng'!$A$7,IF('Koreksi (p)'!CD33='Isian Keg Perb &amp; Peng'!BQ$8,'Isian Keg Perb &amp; Peng'!$A$8,IF('Koreksi (p)'!CD33='Isian Keg Perb &amp; Peng'!BQ$9,'Isian Keg Perb &amp; Peng'!$A$9,IF('Koreksi (p)'!CD33='Isian Keg Perb &amp; Peng'!BQ$10,'Isian Keg Perb &amp; Peng'!$A$10,IF('Koreksi (p)'!CD33='Isian Keg Perb &amp; Peng'!BQ$11,'Isian Keg Perb &amp; Peng'!$A$11,IF('Koreksi (p)'!CD33='Isian Keg Perb &amp; Peng'!BQ$12,'Isian Keg Perb &amp; Peng'!$A$12,IF('Koreksi (p)'!CD33='Isian Keg Perb &amp; Peng'!BQ$13,'Isian Keg Perb &amp; Peng'!$A$13," "))))))))))</f>
        <v xml:space="preserve"> </v>
      </c>
      <c r="AH32" s="150" t="str">
        <f>IF('Koreksi (p)'!CE33='Isian Keg Perb &amp; Peng'!BR$4,'Isian Keg Perb &amp; Peng'!$A$4,IF('Koreksi (p)'!CE33='Isian Keg Perb &amp; Peng'!BR$5,'Isian Keg Perb &amp; Peng'!$A$5,IF('Koreksi (p)'!CE33='Isian Keg Perb &amp; Peng'!BR$6,'Isian Keg Perb &amp; Peng'!$A$6,IF('Koreksi (p)'!CE33='Isian Keg Perb &amp; Peng'!BR$7,'Isian Keg Perb &amp; Peng'!$A$7,IF('Koreksi (p)'!CE33='Isian Keg Perb &amp; Peng'!BR$8,'Isian Keg Perb &amp; Peng'!$A$8,IF('Koreksi (p)'!CE33='Isian Keg Perb &amp; Peng'!BR$9,'Isian Keg Perb &amp; Peng'!$A$9,IF('Koreksi (p)'!CE33='Isian Keg Perb &amp; Peng'!BR$10,'Isian Keg Perb &amp; Peng'!$A$10,IF('Koreksi (p)'!CE33='Isian Keg Perb &amp; Peng'!BR$11,'Isian Keg Perb &amp; Peng'!$A$11,IF('Koreksi (p)'!CE33='Isian Keg Perb &amp; Peng'!BR$12,'Isian Keg Perb &amp; Peng'!$A$12,IF('Koreksi (p)'!CE33='Isian Keg Perb &amp; Peng'!BR$13,'Isian Keg Perb &amp; Peng'!$A$13," "))))))))))</f>
        <v xml:space="preserve"> </v>
      </c>
      <c r="AI32" s="150" t="str">
        <f>IF('Koreksi (p)'!CF33='Isian Keg Perb &amp; Peng'!BS$4,'Isian Keg Perb &amp; Peng'!$A$4,IF('Koreksi (p)'!CF33='Isian Keg Perb &amp; Peng'!BS$5,'Isian Keg Perb &amp; Peng'!$A$5,IF('Koreksi (p)'!CF33='Isian Keg Perb &amp; Peng'!BS$6,'Isian Keg Perb &amp; Peng'!$A$6,IF('Koreksi (p)'!CF33='Isian Keg Perb &amp; Peng'!BS$7,'Isian Keg Perb &amp; Peng'!$A$7,IF('Koreksi (p)'!CF33='Isian Keg Perb &amp; Peng'!BS$8,'Isian Keg Perb &amp; Peng'!$A$8,IF('Koreksi (p)'!CF33='Isian Keg Perb &amp; Peng'!BS$9,'Isian Keg Perb &amp; Peng'!$A$9,IF('Koreksi (p)'!CF33='Isian Keg Perb &amp; Peng'!BS$10,'Isian Keg Perb &amp; Peng'!$A$10,IF('Koreksi (p)'!CF33='Isian Keg Perb &amp; Peng'!BS$11,'Isian Keg Perb &amp; Peng'!$A$11,IF('Koreksi (p)'!CF33='Isian Keg Perb &amp; Peng'!BS$12,'Isian Keg Perb &amp; Peng'!$A$12,IF('Koreksi (p)'!CF33='Isian Keg Perb &amp; Peng'!BS$13,'Isian Keg Perb &amp; Peng'!$A$13," "))))))))))</f>
        <v xml:space="preserve"> </v>
      </c>
      <c r="AJ32" s="150" t="str">
        <f>IF('Koreksi (p)'!CG33='Isian Keg Perb &amp; Peng'!BT$4,'Isian Keg Perb &amp; Peng'!$A$4,IF('Koreksi (p)'!CG33='Isian Keg Perb &amp; Peng'!BT$5,'Isian Keg Perb &amp; Peng'!$A$5,IF('Koreksi (p)'!CG33='Isian Keg Perb &amp; Peng'!BT$6,'Isian Keg Perb &amp; Peng'!$A$6,IF('Koreksi (p)'!CG33='Isian Keg Perb &amp; Peng'!BT$7,'Isian Keg Perb &amp; Peng'!$A$7,IF('Koreksi (p)'!CG33='Isian Keg Perb &amp; Peng'!BT$8,'Isian Keg Perb &amp; Peng'!$A$8,IF('Koreksi (p)'!CG33='Isian Keg Perb &amp; Peng'!BT$9,'Isian Keg Perb &amp; Peng'!$A$9,IF('Koreksi (p)'!CG33='Isian Keg Perb &amp; Peng'!BT$10,'Isian Keg Perb &amp; Peng'!$A$10,IF('Koreksi (p)'!CG33='Isian Keg Perb &amp; Peng'!BT$11,'Isian Keg Perb &amp; Peng'!$A$11,IF('Koreksi (p)'!CG33='Isian Keg Perb &amp; Peng'!BT$12,'Isian Keg Perb &amp; Peng'!$A$12,IF('Koreksi (p)'!CG33='Isian Keg Perb &amp; Peng'!BT$13,'Isian Keg Perb &amp; Peng'!$A$13," "))))))))))</f>
        <v xml:space="preserve"> </v>
      </c>
      <c r="AK32" s="150" t="str">
        <f>IF('Koreksi (p)'!CH33='Isian Keg Perb &amp; Peng'!BU$4,'Isian Keg Perb &amp; Peng'!$A$4,IF('Koreksi (p)'!CH33='Isian Keg Perb &amp; Peng'!BU$5,'Isian Keg Perb &amp; Peng'!$A$5,IF('Koreksi (p)'!CH33='Isian Keg Perb &amp; Peng'!BU$6,'Isian Keg Perb &amp; Peng'!$A$6,IF('Koreksi (p)'!CH33='Isian Keg Perb &amp; Peng'!BU$7,'Isian Keg Perb &amp; Peng'!$A$7,IF('Koreksi (p)'!CH33='Isian Keg Perb &amp; Peng'!BU$8,'Isian Keg Perb &amp; Peng'!$A$8,IF('Koreksi (p)'!CH33='Isian Keg Perb &amp; Peng'!BU$9,'Isian Keg Perb &amp; Peng'!$A$9,IF('Koreksi (p)'!CH33='Isian Keg Perb &amp; Peng'!BU$10,'Isian Keg Perb &amp; Peng'!$A$10,IF('Koreksi (p)'!CH33='Isian Keg Perb &amp; Peng'!BU$11,'Isian Keg Perb &amp; Peng'!$A$11,IF('Koreksi (p)'!CH33='Isian Keg Perb &amp; Peng'!BU$12,'Isian Keg Perb &amp; Peng'!$A$12,IF('Koreksi (p)'!CH33='Isian Keg Perb &amp; Peng'!BU$13,'Isian Keg Perb &amp; Peng'!$A$13," "))))))))))</f>
        <v xml:space="preserve"> </v>
      </c>
      <c r="AL32" s="150" t="str">
        <f>IF('Koreksi (p)'!CI33='Isian Keg Perb &amp; Peng'!BV$4,'Isian Keg Perb &amp; Peng'!$A$4,IF('Koreksi (p)'!CI33='Isian Keg Perb &amp; Peng'!BV$5,'Isian Keg Perb &amp; Peng'!$A$5,IF('Koreksi (p)'!CI33='Isian Keg Perb &amp; Peng'!BV$6,'Isian Keg Perb &amp; Peng'!$A$6,IF('Koreksi (p)'!CI33='Isian Keg Perb &amp; Peng'!BV$7,'Isian Keg Perb &amp; Peng'!$A$7,IF('Koreksi (p)'!CI33='Isian Keg Perb &amp; Peng'!BV$8,'Isian Keg Perb &amp; Peng'!$A$8,IF('Koreksi (p)'!CI33='Isian Keg Perb &amp; Peng'!BV$9,'Isian Keg Perb &amp; Peng'!$A$9,IF('Koreksi (p)'!CI33='Isian Keg Perb &amp; Peng'!BV$10,'Isian Keg Perb &amp; Peng'!$A$10,IF('Koreksi (p)'!CI33='Isian Keg Perb &amp; Peng'!BV$11,'Isian Keg Perb &amp; Peng'!$A$11,IF('Koreksi (p)'!CI33='Isian Keg Perb &amp; Peng'!BV$12,'Isian Keg Perb &amp; Peng'!$A$12,IF('Koreksi (p)'!CI33='Isian Keg Perb &amp; Peng'!BV$13,'Isian Keg Perb &amp; Peng'!$A$13," "))))))))))</f>
        <v xml:space="preserve"> </v>
      </c>
      <c r="AM32" s="150" t="str">
        <f>IF('Koreksi (p)'!CJ33='Isian Keg Perb &amp; Peng'!BW$4,'Isian Keg Perb &amp; Peng'!$A$4,IF('Koreksi (p)'!CJ33='Isian Keg Perb &amp; Peng'!BW$5,'Isian Keg Perb &amp; Peng'!$A$5,IF('Koreksi (p)'!CJ33='Isian Keg Perb &amp; Peng'!BW$6,'Isian Keg Perb &amp; Peng'!$A$6,IF('Koreksi (p)'!CJ33='Isian Keg Perb &amp; Peng'!BW$7,'Isian Keg Perb &amp; Peng'!$A$7,IF('Koreksi (p)'!CJ33='Isian Keg Perb &amp; Peng'!BW$8,'Isian Keg Perb &amp; Peng'!$A$8,IF('Koreksi (p)'!CJ33='Isian Keg Perb &amp; Peng'!BW$9,'Isian Keg Perb &amp; Peng'!$A$9,IF('Koreksi (p)'!CJ33='Isian Keg Perb &amp; Peng'!BW$10,'Isian Keg Perb &amp; Peng'!$A$10,IF('Koreksi (p)'!CJ33='Isian Keg Perb &amp; Peng'!BW$11,'Isian Keg Perb &amp; Peng'!$A$11,IF('Koreksi (p)'!CJ33='Isian Keg Perb &amp; Peng'!BW$12,'Isian Keg Perb &amp; Peng'!$A$12,IF('Koreksi (p)'!CJ33='Isian Keg Perb &amp; Peng'!BW$13,'Isian Keg Perb &amp; Peng'!$A$13," "))))))))))</f>
        <v xml:space="preserve"> </v>
      </c>
      <c r="AN32" s="150" t="str">
        <f>IF('Koreksi (p)'!CK33='Isian Keg Perb &amp; Peng'!BX$4,'Isian Keg Perb &amp; Peng'!$A$4,IF('Koreksi (p)'!CK33='Isian Keg Perb &amp; Peng'!BX$5,'Isian Keg Perb &amp; Peng'!$A$5,IF('Koreksi (p)'!CK33='Isian Keg Perb &amp; Peng'!BX$6,'Isian Keg Perb &amp; Peng'!$A$6,IF('Koreksi (p)'!CK33='Isian Keg Perb &amp; Peng'!BX$7,'Isian Keg Perb &amp; Peng'!$A$7,IF('Koreksi (p)'!CK33='Isian Keg Perb &amp; Peng'!BX$8,'Isian Keg Perb &amp; Peng'!$A$8,IF('Koreksi (p)'!CK33='Isian Keg Perb &amp; Peng'!BX$9,'Isian Keg Perb &amp; Peng'!$A$9,IF('Koreksi (p)'!CK33='Isian Keg Perb &amp; Peng'!BX$10,'Isian Keg Perb &amp; Peng'!$A$10,IF('Koreksi (p)'!CK33='Isian Keg Perb &amp; Peng'!BX$11,'Isian Keg Perb &amp; Peng'!$A$11,IF('Koreksi (p)'!CK33='Isian Keg Perb &amp; Peng'!BX$12,'Isian Keg Perb &amp; Peng'!$A$12,IF('Koreksi (p)'!CK33='Isian Keg Perb &amp; Peng'!BX$13,'Isian Keg Perb &amp; Peng'!$A$13," "))))))))))</f>
        <v xml:space="preserve"> </v>
      </c>
      <c r="AO32" s="150" t="str">
        <f>IF('Koreksi (p)'!CL33='Isian Keg Perb &amp; Peng'!BY$4,'Isian Keg Perb &amp; Peng'!$A$4,IF('Koreksi (p)'!CL33='Isian Keg Perb &amp; Peng'!BY$5,'Isian Keg Perb &amp; Peng'!$A$5,IF('Koreksi (p)'!CL33='Isian Keg Perb &amp; Peng'!BY$6,'Isian Keg Perb &amp; Peng'!$A$6,IF('Koreksi (p)'!CL33='Isian Keg Perb &amp; Peng'!BY$7,'Isian Keg Perb &amp; Peng'!$A$7,IF('Koreksi (p)'!CL33='Isian Keg Perb &amp; Peng'!BY$8,'Isian Keg Perb &amp; Peng'!$A$8,IF('Koreksi (p)'!CL33='Isian Keg Perb &amp; Peng'!BY$9,'Isian Keg Perb &amp; Peng'!$A$9,IF('Koreksi (p)'!CL33='Isian Keg Perb &amp; Peng'!BY$10,'Isian Keg Perb &amp; Peng'!$A$10,IF('Koreksi (p)'!CL33='Isian Keg Perb &amp; Peng'!BY$11,'Isian Keg Perb &amp; Peng'!$A$11,IF('Koreksi (p)'!CL33='Isian Keg Perb &amp; Peng'!BY$12,'Isian Keg Perb &amp; Peng'!$A$12,IF('Koreksi (p)'!CL33='Isian Keg Perb &amp; Peng'!BY$13,'Isian Keg Perb &amp; Peng'!$A$13," "))))))))))</f>
        <v xml:space="preserve"> </v>
      </c>
      <c r="AP32" s="150" t="str">
        <f>IF('Koreksi (p)'!CM33='Isian Keg Perb &amp; Peng'!BZ$4,'Isian Keg Perb &amp; Peng'!$A$4,IF('Koreksi (p)'!CM33='Isian Keg Perb &amp; Peng'!BZ$5,'Isian Keg Perb &amp; Peng'!$A$5,IF('Koreksi (p)'!CM33='Isian Keg Perb &amp; Peng'!BZ$6,'Isian Keg Perb &amp; Peng'!$A$6,IF('Koreksi (p)'!CM33='Isian Keg Perb &amp; Peng'!BZ$7,'Isian Keg Perb &amp; Peng'!$A$7,IF('Koreksi (p)'!CM33='Isian Keg Perb &amp; Peng'!BZ$8,'Isian Keg Perb &amp; Peng'!$A$8,IF('Koreksi (p)'!CM33='Isian Keg Perb &amp; Peng'!BZ$9,'Isian Keg Perb &amp; Peng'!$A$9,IF('Koreksi (p)'!CM33='Isian Keg Perb &amp; Peng'!BZ$10,'Isian Keg Perb &amp; Peng'!$A$10,IF('Koreksi (p)'!CM33='Isian Keg Perb &amp; Peng'!BZ$11,'Isian Keg Perb &amp; Peng'!$A$11,IF('Koreksi (p)'!CM33='Isian Keg Perb &amp; Peng'!BZ$12,'Isian Keg Perb &amp; Peng'!$A$12,IF('Koreksi (p)'!CM33='Isian Keg Perb &amp; Peng'!BZ$13,'Isian Keg Perb &amp; Peng'!$A$13," "))))))))))</f>
        <v xml:space="preserve"> </v>
      </c>
      <c r="AQ32" s="150" t="str">
        <f>IF('Koreksi (p)'!CN33='Isian Keg Perb &amp; Peng'!CA$4,'Isian Keg Perb &amp; Peng'!$A$4,IF('Koreksi (p)'!CN33='Isian Keg Perb &amp; Peng'!CA$5,'Isian Keg Perb &amp; Peng'!$A$5,IF('Koreksi (p)'!CN33='Isian Keg Perb &amp; Peng'!CA$6,'Isian Keg Perb &amp; Peng'!$A$6,IF('Koreksi (p)'!CN33='Isian Keg Perb &amp; Peng'!CA$7,'Isian Keg Perb &amp; Peng'!$A$7,IF('Koreksi (p)'!CN33='Isian Keg Perb &amp; Peng'!CA$8,'Isian Keg Perb &amp; Peng'!$A$8,IF('Koreksi (p)'!CN33='Isian Keg Perb &amp; Peng'!CA$9,'Isian Keg Perb &amp; Peng'!$A$9,IF('Koreksi (p)'!CN33='Isian Keg Perb &amp; Peng'!CA$10,'Isian Keg Perb &amp; Peng'!$A$10,IF('Koreksi (p)'!CN33='Isian Keg Perb &amp; Peng'!CA$11,'Isian Keg Perb &amp; Peng'!$A$11,IF('Koreksi (p)'!CN33='Isian Keg Perb &amp; Peng'!CA$12,'Isian Keg Perb &amp; Peng'!$A$12,IF('Koreksi (p)'!CN33='Isian Keg Perb &amp; Peng'!CA$13,'Isian Keg Perb &amp; Peng'!$A$13," "))))))))))</f>
        <v xml:space="preserve"> </v>
      </c>
      <c r="AR32" s="150" t="str">
        <f>IF('Koreksi (p)'!CO33='Isian Keg Perb &amp; Peng'!CB$4,'Isian Keg Perb &amp; Peng'!$A$4,IF('Koreksi (p)'!CO33='Isian Keg Perb &amp; Peng'!CB$5,'Isian Keg Perb &amp; Peng'!$A$5,IF('Koreksi (p)'!CO33='Isian Keg Perb &amp; Peng'!CB$6,'Isian Keg Perb &amp; Peng'!$A$6,IF('Koreksi (p)'!CO33='Isian Keg Perb &amp; Peng'!CB$7,'Isian Keg Perb &amp; Peng'!$A$7,IF('Koreksi (p)'!CO33='Isian Keg Perb &amp; Peng'!CB$8,'Isian Keg Perb &amp; Peng'!$A$8,IF('Koreksi (p)'!CO33='Isian Keg Perb &amp; Peng'!CB$9,'Isian Keg Perb &amp; Peng'!$A$9,IF('Koreksi (p)'!CO33='Isian Keg Perb &amp; Peng'!CB$10,'Isian Keg Perb &amp; Peng'!$A$10,IF('Koreksi (p)'!CO33='Isian Keg Perb &amp; Peng'!CB$11,'Isian Keg Perb &amp; Peng'!$A$11,IF('Koreksi (p)'!CO33='Isian Keg Perb &amp; Peng'!CB$12,'Isian Keg Perb &amp; Peng'!$A$12,IF('Koreksi (p)'!CO33='Isian Keg Perb &amp; Peng'!CB$13,'Isian Keg Perb &amp; Peng'!$A$13," "))))))))))</f>
        <v xml:space="preserve"> </v>
      </c>
      <c r="AS32" s="150" t="str">
        <f>IF('Koreksi (p)'!CP33='Isian Keg Perb &amp; Peng'!CC$4,'Isian Keg Perb &amp; Peng'!$A$4,IF('Koreksi (p)'!CP33='Isian Keg Perb &amp; Peng'!CC$5,'Isian Keg Perb &amp; Peng'!$A$5,IF('Koreksi (p)'!CP33='Isian Keg Perb &amp; Peng'!CC$6,'Isian Keg Perb &amp; Peng'!$A$6,IF('Koreksi (p)'!CP33='Isian Keg Perb &amp; Peng'!CC$7,'Isian Keg Perb &amp; Peng'!$A$7,IF('Koreksi (p)'!CP33='Isian Keg Perb &amp; Peng'!CC$8,'Isian Keg Perb &amp; Peng'!$A$8,IF('Koreksi (p)'!CP33='Isian Keg Perb &amp; Peng'!CC$9,'Isian Keg Perb &amp; Peng'!$A$9,IF('Koreksi (p)'!CP33='Isian Keg Perb &amp; Peng'!CC$10,'Isian Keg Perb &amp; Peng'!$A$10,IF('Koreksi (p)'!CP33='Isian Keg Perb &amp; Peng'!CC$11,'Isian Keg Perb &amp; Peng'!$A$11,IF('Koreksi (p)'!CP33='Isian Keg Perb &amp; Peng'!CC$12,'Isian Keg Perb &amp; Peng'!$A$12,IF('Koreksi (p)'!CP33='Isian Keg Perb &amp; Peng'!CC$13,'Isian Keg Perb &amp; Peng'!$A$13," "))))))))))</f>
        <v xml:space="preserve"> </v>
      </c>
      <c r="AT32" s="150" t="str">
        <f t="shared" si="0"/>
        <v xml:space="preserve">    Satuan Besaran                                   </v>
      </c>
      <c r="AU32" s="150" t="e">
        <f t="shared" si="1"/>
        <v>#VALUE!</v>
      </c>
      <c r="AV32" s="150" t="str">
        <f t="shared" si="2"/>
        <v/>
      </c>
      <c r="AW32" s="150">
        <f t="shared" si="3"/>
        <v>5</v>
      </c>
      <c r="AX32" s="150" t="str">
        <f t="shared" si="4"/>
        <v xml:space="preserve">Satuan Besaran, </v>
      </c>
      <c r="AY32" s="150" t="e">
        <f t="shared" si="5"/>
        <v>#VALUE!</v>
      </c>
      <c r="AZ32" s="150" t="str">
        <f t="shared" si="6"/>
        <v/>
      </c>
      <c r="BA32" s="150" t="e">
        <f t="shared" si="7"/>
        <v>#VALUE!</v>
      </c>
      <c r="BB32" s="150" t="str">
        <f t="shared" si="8"/>
        <v/>
      </c>
      <c r="BC32" s="150" t="e">
        <f t="shared" si="9"/>
        <v>#VALUE!</v>
      </c>
      <c r="BD32" s="150" t="str">
        <f t="shared" si="10"/>
        <v/>
      </c>
      <c r="BE32" s="150" t="e">
        <f t="shared" si="11"/>
        <v>#VALUE!</v>
      </c>
      <c r="BF32" s="150" t="str">
        <f t="shared" si="12"/>
        <v/>
      </c>
      <c r="BG32" s="150" t="e">
        <f t="shared" si="13"/>
        <v>#VALUE!</v>
      </c>
      <c r="BH32" s="150" t="str">
        <f t="shared" si="14"/>
        <v/>
      </c>
      <c r="BI32" s="150" t="e">
        <f t="shared" si="15"/>
        <v>#VALUE!</v>
      </c>
      <c r="BJ32" s="150" t="str">
        <f t="shared" si="16"/>
        <v/>
      </c>
      <c r="BK32" s="150" t="e">
        <f t="shared" si="17"/>
        <v>#VALUE!</v>
      </c>
      <c r="BL32" s="150" t="str">
        <f t="shared" si="18"/>
        <v/>
      </c>
      <c r="BM32" s="150" t="e">
        <f t="shared" si="19"/>
        <v>#VALUE!</v>
      </c>
      <c r="BN32" s="150" t="str">
        <f t="shared" si="20"/>
        <v/>
      </c>
      <c r="BO32" s="26" t="str">
        <f t="shared" si="21"/>
        <v xml:space="preserve">Satuan Besaran, </v>
      </c>
      <c r="BP32" s="27" t="str">
        <f>IF(E32="X",'Isian Keg Perb &amp; Peng'!$CE$4,"")</f>
        <v/>
      </c>
      <c r="BQ32" s="27" t="str">
        <f>IF(E32="X",'Isian Keg Perb &amp; Peng'!$CF$4,"")</f>
        <v/>
      </c>
    </row>
    <row r="33" spans="2:69" s="30" customFormat="1" ht="59.25" hidden="1" customHeight="1">
      <c r="B33" s="27">
        <f>'Analisis (p)'!A35</f>
        <v>22</v>
      </c>
      <c r="C33" s="25" t="str">
        <f>'Analisis (p)'!B35</f>
        <v>RUSWENDI</v>
      </c>
      <c r="D33" s="32"/>
      <c r="E33" s="27" t="str">
        <f>'Analisis (p)'!CJ35</f>
        <v>X</v>
      </c>
      <c r="F33" s="150" t="str">
        <f>IF('Koreksi (p)'!BC34='Isian Keg Perb &amp; Peng'!AP$4,'Isian Keg Perb &amp; Peng'!$A$4,IF('Koreksi (p)'!BC34='Isian Keg Perb &amp; Peng'!AP$5,'Isian Keg Perb &amp; Peng'!$A$5,IF('Koreksi (p)'!BC34='Isian Keg Perb &amp; Peng'!AP$6,'Isian Keg Perb &amp; Peng'!$A$6,IF('Koreksi (p)'!BC34='Isian Keg Perb &amp; Peng'!AP$7,'Isian Keg Perb &amp; Peng'!$A$7,IF('Koreksi (p)'!BC34='Isian Keg Perb &amp; Peng'!AP$8,'Isian Keg Perb &amp; Peng'!$A$8,IF('Koreksi (p)'!BC34='Isian Keg Perb &amp; Peng'!AP$9,'Isian Keg Perb &amp; Peng'!$A$9,IF('Koreksi (p)'!BC34='Isian Keg Perb &amp; Peng'!AP$10,'Isian Keg Perb &amp; Peng'!$A$10,IF('Koreksi (p)'!BC34='Isian Keg Perb &amp; Peng'!AP$11,'Isian Keg Perb &amp; Peng'!$A$11,IF('Koreksi (p)'!BC34='Isian Keg Perb &amp; Peng'!AP$12,'Isian Keg Perb &amp; Peng'!$A$12,IF('Koreksi (p)'!BC34='Isian Keg Perb &amp; Peng'!AP$13,'Isian Keg Perb &amp; Peng'!$A$13," "))))))))))</f>
        <v xml:space="preserve"> </v>
      </c>
      <c r="G33" s="150" t="str">
        <f>IF('Koreksi (p)'!BD34='Isian Keg Perb &amp; Peng'!AQ$4,'Isian Keg Perb &amp; Peng'!$A$4,IF('Koreksi (p)'!BD34='Isian Keg Perb &amp; Peng'!AQ$5,'Isian Keg Perb &amp; Peng'!$A$5,IF('Koreksi (p)'!BD34='Isian Keg Perb &amp; Peng'!AQ$6,'Isian Keg Perb &amp; Peng'!$A$6,IF('Koreksi (p)'!BD34='Isian Keg Perb &amp; Peng'!AQ$7,'Isian Keg Perb &amp; Peng'!$A$7,IF('Koreksi (p)'!BD34='Isian Keg Perb &amp; Peng'!AQ$8,'Isian Keg Perb &amp; Peng'!$A$8,IF('Koreksi (p)'!BD34='Isian Keg Perb &amp; Peng'!AQ$9,'Isian Keg Perb &amp; Peng'!$A$9,IF('Koreksi (p)'!BD34='Isian Keg Perb &amp; Peng'!AQ$10,'Isian Keg Perb &amp; Peng'!$A$10,IF('Koreksi (p)'!BD34='Isian Keg Perb &amp; Peng'!AQ$11,'Isian Keg Perb &amp; Peng'!$A$11,IF('Koreksi (p)'!BD34='Isian Keg Perb &amp; Peng'!AQ$12,'Isian Keg Perb &amp; Peng'!$A$12,IF('Koreksi (p)'!BD34='Isian Keg Perb &amp; Peng'!AQ$13,'Isian Keg Perb &amp; Peng'!$A$13," "))))))))))</f>
        <v xml:space="preserve"> </v>
      </c>
      <c r="H33" s="150" t="str">
        <f>IF('Koreksi (p)'!BE34='Isian Keg Perb &amp; Peng'!AR$4,'Isian Keg Perb &amp; Peng'!$A$4,IF('Koreksi (p)'!BE34='Isian Keg Perb &amp; Peng'!AR$5,'Isian Keg Perb &amp; Peng'!$A$5,IF('Koreksi (p)'!BE34='Isian Keg Perb &amp; Peng'!AR$6,'Isian Keg Perb &amp; Peng'!$A$6,IF('Koreksi (p)'!BE34='Isian Keg Perb &amp; Peng'!AR$7,'Isian Keg Perb &amp; Peng'!$A$7,IF('Koreksi (p)'!BE34='Isian Keg Perb &amp; Peng'!AR$8,'Isian Keg Perb &amp; Peng'!$A$8,IF('Koreksi (p)'!BE34='Isian Keg Perb &amp; Peng'!AR$9,'Isian Keg Perb &amp; Peng'!$A$9,IF('Koreksi (p)'!BE34='Isian Keg Perb &amp; Peng'!AR$10,'Isian Keg Perb &amp; Peng'!$A$10,IF('Koreksi (p)'!BE34='Isian Keg Perb &amp; Peng'!AR$11,'Isian Keg Perb &amp; Peng'!$A$11,IF('Koreksi (p)'!BE34='Isian Keg Perb &amp; Peng'!AR$12,'Isian Keg Perb &amp; Peng'!$A$12,IF('Koreksi (p)'!BE34='Isian Keg Perb &amp; Peng'!AR$13,'Isian Keg Perb &amp; Peng'!$A$13," "))))))))))</f>
        <v>Besaran Pokok/Turunan</v>
      </c>
      <c r="I33" s="150" t="str">
        <f>IF('Koreksi (p)'!BF34='Isian Keg Perb &amp; Peng'!AS$4,'Isian Keg Perb &amp; Peng'!$A$4,IF('Koreksi (p)'!BF34='Isian Keg Perb &amp; Peng'!AS$5,'Isian Keg Perb &amp; Peng'!$A$5,IF('Koreksi (p)'!BF34='Isian Keg Perb &amp; Peng'!AS$6,'Isian Keg Perb &amp; Peng'!$A$6,IF('Koreksi (p)'!BF34='Isian Keg Perb &amp; Peng'!AS$7,'Isian Keg Perb &amp; Peng'!$A$7,IF('Koreksi (p)'!BF34='Isian Keg Perb &amp; Peng'!AS$8,'Isian Keg Perb &amp; Peng'!$A$8,IF('Koreksi (p)'!BF34='Isian Keg Perb &amp; Peng'!AS$9,'Isian Keg Perb &amp; Peng'!$A$9,IF('Koreksi (p)'!BF34='Isian Keg Perb &amp; Peng'!AS$10,'Isian Keg Perb &amp; Peng'!$A$10,IF('Koreksi (p)'!BF34='Isian Keg Perb &amp; Peng'!AS$11,'Isian Keg Perb &amp; Peng'!$A$11,IF('Koreksi (p)'!BF34='Isian Keg Perb &amp; Peng'!AS$12,'Isian Keg Perb &amp; Peng'!$A$12,IF('Koreksi (p)'!BF34='Isian Keg Perb &amp; Peng'!AS$13,'Isian Keg Perb &amp; Peng'!$A$13," "))))))))))</f>
        <v>Satuan Besaran</v>
      </c>
      <c r="J33" s="150" t="str">
        <f>IF('Koreksi (p)'!BG34='Isian Keg Perb &amp; Peng'!AT$4,'Isian Keg Perb &amp; Peng'!$A$4,IF('Koreksi (p)'!BG34='Isian Keg Perb &amp; Peng'!AT$5,'Isian Keg Perb &amp; Peng'!$A$5,IF('Koreksi (p)'!BG34='Isian Keg Perb &amp; Peng'!AT$6,'Isian Keg Perb &amp; Peng'!$A$6,IF('Koreksi (p)'!BG34='Isian Keg Perb &amp; Peng'!AT$7,'Isian Keg Perb &amp; Peng'!$A$7,IF('Koreksi (p)'!BG34='Isian Keg Perb &amp; Peng'!AT$8,'Isian Keg Perb &amp; Peng'!$A$8,IF('Koreksi (p)'!BG34='Isian Keg Perb &amp; Peng'!AT$9,'Isian Keg Perb &amp; Peng'!$A$9,IF('Koreksi (p)'!BG34='Isian Keg Perb &amp; Peng'!AT$10,'Isian Keg Perb &amp; Peng'!$A$10,IF('Koreksi (p)'!BG34='Isian Keg Perb &amp; Peng'!AT$11,'Isian Keg Perb &amp; Peng'!$A$11,IF('Koreksi (p)'!BG34='Isian Keg Perb &amp; Peng'!AT$12,'Isian Keg Perb &amp; Peng'!$A$12,IF('Koreksi (p)'!BG34='Isian Keg Perb &amp; Peng'!AT$13,'Isian Keg Perb &amp; Peng'!$A$13," "))))))))))</f>
        <v>Satuan Besaran</v>
      </c>
      <c r="K33" s="150" t="str">
        <f>IF('Koreksi (p)'!BH34='Isian Keg Perb &amp; Peng'!AU$4,'Isian Keg Perb &amp; Peng'!$A$4,IF('Koreksi (p)'!BH34='Isian Keg Perb &amp; Peng'!AU$5,'Isian Keg Perb &amp; Peng'!$A$5,IF('Koreksi (p)'!BH34='Isian Keg Perb &amp; Peng'!AU$6,'Isian Keg Perb &amp; Peng'!$A$6,IF('Koreksi (p)'!BH34='Isian Keg Perb &amp; Peng'!AU$7,'Isian Keg Perb &amp; Peng'!$A$7,IF('Koreksi (p)'!BH34='Isian Keg Perb &amp; Peng'!AU$8,'Isian Keg Perb &amp; Peng'!$A$8,IF('Koreksi (p)'!BH34='Isian Keg Perb &amp; Peng'!AU$9,'Isian Keg Perb &amp; Peng'!$A$9,IF('Koreksi (p)'!BH34='Isian Keg Perb &amp; Peng'!AU$10,'Isian Keg Perb &amp; Peng'!$A$10,IF('Koreksi (p)'!BH34='Isian Keg Perb &amp; Peng'!AU$11,'Isian Keg Perb &amp; Peng'!$A$11,IF('Koreksi (p)'!BH34='Isian Keg Perb &amp; Peng'!AU$12,'Isian Keg Perb &amp; Peng'!$A$12,IF('Koreksi (p)'!BH34='Isian Keg Perb &amp; Peng'!AU$13,'Isian Keg Perb &amp; Peng'!$A$13," "))))))))))</f>
        <v>Satuan Besaran</v>
      </c>
      <c r="L33" s="150" t="str">
        <f>IF('Koreksi (p)'!BI34='Isian Keg Perb &amp; Peng'!AV$4,'Isian Keg Perb &amp; Peng'!$A$4,IF('Koreksi (p)'!BI34='Isian Keg Perb &amp; Peng'!AV$5,'Isian Keg Perb &amp; Peng'!$A$5,IF('Koreksi (p)'!BI34='Isian Keg Perb &amp; Peng'!AV$6,'Isian Keg Perb &amp; Peng'!$A$6,IF('Koreksi (p)'!BI34='Isian Keg Perb &amp; Peng'!AV$7,'Isian Keg Perb &amp; Peng'!$A$7,IF('Koreksi (p)'!BI34='Isian Keg Perb &amp; Peng'!AV$8,'Isian Keg Perb &amp; Peng'!$A$8,IF('Koreksi (p)'!BI34='Isian Keg Perb &amp; Peng'!AV$9,'Isian Keg Perb &amp; Peng'!$A$9,IF('Koreksi (p)'!BI34='Isian Keg Perb &amp; Peng'!AV$10,'Isian Keg Perb &amp; Peng'!$A$10,IF('Koreksi (p)'!BI34='Isian Keg Perb &amp; Peng'!AV$11,'Isian Keg Perb &amp; Peng'!$A$11,IF('Koreksi (p)'!BI34='Isian Keg Perb &amp; Peng'!AV$12,'Isian Keg Perb &amp; Peng'!$A$12,IF('Koreksi (p)'!BI34='Isian Keg Perb &amp; Peng'!AV$13,'Isian Keg Perb &amp; Peng'!$A$13," "))))))))))</f>
        <v xml:space="preserve"> </v>
      </c>
      <c r="M33" s="150" t="str">
        <f>IF('Koreksi (p)'!BJ34='Isian Keg Perb &amp; Peng'!AW$4,'Isian Keg Perb &amp; Peng'!$A$4,IF('Koreksi (p)'!BJ34='Isian Keg Perb &amp; Peng'!AW$5,'Isian Keg Perb &amp; Peng'!$A$5,IF('Koreksi (p)'!BJ34='Isian Keg Perb &amp; Peng'!AW$6,'Isian Keg Perb &amp; Peng'!$A$6,IF('Koreksi (p)'!BJ34='Isian Keg Perb &amp; Peng'!AW$7,'Isian Keg Perb &amp; Peng'!$A$7,IF('Koreksi (p)'!BJ34='Isian Keg Perb &amp; Peng'!AW$8,'Isian Keg Perb &amp; Peng'!$A$8,IF('Koreksi (p)'!BJ34='Isian Keg Perb &amp; Peng'!AW$9,'Isian Keg Perb &amp; Peng'!$A$9,IF('Koreksi (p)'!BJ34='Isian Keg Perb &amp; Peng'!AW$10,'Isian Keg Perb &amp; Peng'!$A$10,IF('Koreksi (p)'!BJ34='Isian Keg Perb &amp; Peng'!AW$11,'Isian Keg Perb &amp; Peng'!$A$11,IF('Koreksi (p)'!BJ34='Isian Keg Perb &amp; Peng'!AW$12,'Isian Keg Perb &amp; Peng'!$A$12,IF('Koreksi (p)'!BJ34='Isian Keg Perb &amp; Peng'!AW$13,'Isian Keg Perb &amp; Peng'!$A$13," "))))))))))</f>
        <v xml:space="preserve"> </v>
      </c>
      <c r="N33" s="150" t="str">
        <f>IF('Koreksi (p)'!BK34='Isian Keg Perb &amp; Peng'!AX$4,'Isian Keg Perb &amp; Peng'!$A$4,IF('Koreksi (p)'!BK34='Isian Keg Perb &amp; Peng'!AX$5,'Isian Keg Perb &amp; Peng'!$A$5,IF('Koreksi (p)'!BK34='Isian Keg Perb &amp; Peng'!AX$6,'Isian Keg Perb &amp; Peng'!$A$6,IF('Koreksi (p)'!BK34='Isian Keg Perb &amp; Peng'!AX$7,'Isian Keg Perb &amp; Peng'!$A$7,IF('Koreksi (p)'!BK34='Isian Keg Perb &amp; Peng'!AX$8,'Isian Keg Perb &amp; Peng'!$A$8,IF('Koreksi (p)'!BK34='Isian Keg Perb &amp; Peng'!AX$9,'Isian Keg Perb &amp; Peng'!$A$9,IF('Koreksi (p)'!BK34='Isian Keg Perb &amp; Peng'!AX$10,'Isian Keg Perb &amp; Peng'!$A$10,IF('Koreksi (p)'!BK34='Isian Keg Perb &amp; Peng'!AX$11,'Isian Keg Perb &amp; Peng'!$A$11,IF('Koreksi (p)'!BK34='Isian Keg Perb &amp; Peng'!AX$12,'Isian Keg Perb &amp; Peng'!$A$12,IF('Koreksi (p)'!BK34='Isian Keg Perb &amp; Peng'!AX$13,'Isian Keg Perb &amp; Peng'!$A$13," "))))))))))</f>
        <v>empat</v>
      </c>
      <c r="O33" s="150" t="str">
        <f>IF('Koreksi (p)'!BL34='Isian Keg Perb &amp; Peng'!AY$4,'Isian Keg Perb &amp; Peng'!$A$4,IF('Koreksi (p)'!BL34='Isian Keg Perb &amp; Peng'!AY$5,'Isian Keg Perb &amp; Peng'!$A$5,IF('Koreksi (p)'!BL34='Isian Keg Perb &amp; Peng'!AY$6,'Isian Keg Perb &amp; Peng'!$A$6,IF('Koreksi (p)'!BL34='Isian Keg Perb &amp; Peng'!AY$7,'Isian Keg Perb &amp; Peng'!$A$7,IF('Koreksi (p)'!BL34='Isian Keg Perb &amp; Peng'!AY$8,'Isian Keg Perb &amp; Peng'!$A$8,IF('Koreksi (p)'!BL34='Isian Keg Perb &amp; Peng'!AY$9,'Isian Keg Perb &amp; Peng'!$A$9,IF('Koreksi (p)'!BL34='Isian Keg Perb &amp; Peng'!AY$10,'Isian Keg Perb &amp; Peng'!$A$10,IF('Koreksi (p)'!BL34='Isian Keg Perb &amp; Peng'!AY$11,'Isian Keg Perb &amp; Peng'!$A$11,IF('Koreksi (p)'!BL34='Isian Keg Perb &amp; Peng'!AY$12,'Isian Keg Perb &amp; Peng'!$A$12,IF('Koreksi (p)'!BL34='Isian Keg Perb &amp; Peng'!AY$13,'Isian Keg Perb &amp; Peng'!$A$13," "))))))))))</f>
        <v>lima</v>
      </c>
      <c r="P33" s="150" t="str">
        <f>IF('Koreksi (p)'!BM34='Isian Keg Perb &amp; Peng'!AZ$4,'Isian Keg Perb &amp; Peng'!$A$4,IF('Koreksi (p)'!BM34='Isian Keg Perb &amp; Peng'!AZ$5,'Isian Keg Perb &amp; Peng'!$A$5,IF('Koreksi (p)'!BM34='Isian Keg Perb &amp; Peng'!AZ$6,'Isian Keg Perb &amp; Peng'!$A$6,IF('Koreksi (p)'!BM34='Isian Keg Perb &amp; Peng'!AZ$7,'Isian Keg Perb &amp; Peng'!$A$7,IF('Koreksi (p)'!BM34='Isian Keg Perb &amp; Peng'!AZ$8,'Isian Keg Perb &amp; Peng'!$A$8,IF('Koreksi (p)'!BM34='Isian Keg Perb &amp; Peng'!AZ$9,'Isian Keg Perb &amp; Peng'!$A$9,IF('Koreksi (p)'!BM34='Isian Keg Perb &amp; Peng'!AZ$10,'Isian Keg Perb &amp; Peng'!$A$10,IF('Koreksi (p)'!BM34='Isian Keg Perb &amp; Peng'!AZ$11,'Isian Keg Perb &amp; Peng'!$A$11,IF('Koreksi (p)'!BM34='Isian Keg Perb &amp; Peng'!AZ$12,'Isian Keg Perb &amp; Peng'!$A$12,IF('Koreksi (p)'!BM34='Isian Keg Perb &amp; Peng'!AZ$13,'Isian Keg Perb &amp; Peng'!$A$13," "))))))))))</f>
        <v xml:space="preserve"> </v>
      </c>
      <c r="Q33" s="150" t="str">
        <f>IF('Koreksi (p)'!BN34='Isian Keg Perb &amp; Peng'!BA$4,'Isian Keg Perb &amp; Peng'!$A$4,IF('Koreksi (p)'!BN34='Isian Keg Perb &amp; Peng'!BA$5,'Isian Keg Perb &amp; Peng'!$A$5,IF('Koreksi (p)'!BN34='Isian Keg Perb &amp; Peng'!BA$6,'Isian Keg Perb &amp; Peng'!$A$6,IF('Koreksi (p)'!BN34='Isian Keg Perb &amp; Peng'!BA$7,'Isian Keg Perb &amp; Peng'!$A$7,IF('Koreksi (p)'!BN34='Isian Keg Perb &amp; Peng'!BA$8,'Isian Keg Perb &amp; Peng'!$A$8,IF('Koreksi (p)'!BN34='Isian Keg Perb &amp; Peng'!BA$9,'Isian Keg Perb &amp; Peng'!$A$9,IF('Koreksi (p)'!BN34='Isian Keg Perb &amp; Peng'!BA$10,'Isian Keg Perb &amp; Peng'!$A$10,IF('Koreksi (p)'!BN34='Isian Keg Perb &amp; Peng'!BA$11,'Isian Keg Perb &amp; Peng'!$A$11,IF('Koreksi (p)'!BN34='Isian Keg Perb &amp; Peng'!BA$12,'Isian Keg Perb &amp; Peng'!$A$12,IF('Koreksi (p)'!BN34='Isian Keg Perb &amp; Peng'!BA$13,'Isian Keg Perb &amp; Peng'!$A$13," "))))))))))</f>
        <v xml:space="preserve"> </v>
      </c>
      <c r="R33" s="150" t="str">
        <f>IF('Koreksi (p)'!BO34='Isian Keg Perb &amp; Peng'!BB$4,'Isian Keg Perb &amp; Peng'!$A$4,IF('Koreksi (p)'!BO34='Isian Keg Perb &amp; Peng'!BB$5,'Isian Keg Perb &amp; Peng'!$A$5,IF('Koreksi (p)'!BO34='Isian Keg Perb &amp; Peng'!BB$6,'Isian Keg Perb &amp; Peng'!$A$6,IF('Koreksi (p)'!BO34='Isian Keg Perb &amp; Peng'!BB$7,'Isian Keg Perb &amp; Peng'!$A$7,IF('Koreksi (p)'!BO34='Isian Keg Perb &amp; Peng'!BB$8,'Isian Keg Perb &amp; Peng'!$A$8,IF('Koreksi (p)'!BO34='Isian Keg Perb &amp; Peng'!BB$9,'Isian Keg Perb &amp; Peng'!$A$9,IF('Koreksi (p)'!BO34='Isian Keg Perb &amp; Peng'!BB$10,'Isian Keg Perb &amp; Peng'!$A$10,IF('Koreksi (p)'!BO34='Isian Keg Perb &amp; Peng'!BB$11,'Isian Keg Perb &amp; Peng'!$A$11,IF('Koreksi (p)'!BO34='Isian Keg Perb &amp; Peng'!BB$12,'Isian Keg Perb &amp; Peng'!$A$12,IF('Koreksi (p)'!BO34='Isian Keg Perb &amp; Peng'!BB$13,'Isian Keg Perb &amp; Peng'!$A$13," "))))))))))</f>
        <v xml:space="preserve"> </v>
      </c>
      <c r="S33" s="150" t="str">
        <f>IF('Koreksi (p)'!BP34='Isian Keg Perb &amp; Peng'!BC$4,'Isian Keg Perb &amp; Peng'!$A$4,IF('Koreksi (p)'!BP34='Isian Keg Perb &amp; Peng'!BC$5,'Isian Keg Perb &amp; Peng'!$A$5,IF('Koreksi (p)'!BP34='Isian Keg Perb &amp; Peng'!BC$6,'Isian Keg Perb &amp; Peng'!$A$6,IF('Koreksi (p)'!BP34='Isian Keg Perb &amp; Peng'!BC$7,'Isian Keg Perb &amp; Peng'!$A$7,IF('Koreksi (p)'!BP34='Isian Keg Perb &amp; Peng'!BC$8,'Isian Keg Perb &amp; Peng'!$A$8,IF('Koreksi (p)'!BP34='Isian Keg Perb &amp; Peng'!BC$9,'Isian Keg Perb &amp; Peng'!$A$9,IF('Koreksi (p)'!BP34='Isian Keg Perb &amp; Peng'!BC$10,'Isian Keg Perb &amp; Peng'!$A$10,IF('Koreksi (p)'!BP34='Isian Keg Perb &amp; Peng'!BC$11,'Isian Keg Perb &amp; Peng'!$A$11,IF('Koreksi (p)'!BP34='Isian Keg Perb &amp; Peng'!BC$12,'Isian Keg Perb &amp; Peng'!$A$12,IF('Koreksi (p)'!BP34='Isian Keg Perb &amp; Peng'!BC$13,'Isian Keg Perb &amp; Peng'!$A$13," "))))))))))</f>
        <v xml:space="preserve"> </v>
      </c>
      <c r="T33" s="150" t="str">
        <f>IF('Koreksi (p)'!BQ34='Isian Keg Perb &amp; Peng'!BD$4,'Isian Keg Perb &amp; Peng'!$A$4,IF('Koreksi (p)'!BQ34='Isian Keg Perb &amp; Peng'!BD$5,'Isian Keg Perb &amp; Peng'!$A$5,IF('Koreksi (p)'!BQ34='Isian Keg Perb &amp; Peng'!BD$6,'Isian Keg Perb &amp; Peng'!$A$6,IF('Koreksi (p)'!BQ34='Isian Keg Perb &amp; Peng'!BD$7,'Isian Keg Perb &amp; Peng'!$A$7,IF('Koreksi (p)'!BQ34='Isian Keg Perb &amp; Peng'!BD$8,'Isian Keg Perb &amp; Peng'!$A$8,IF('Koreksi (p)'!BQ34='Isian Keg Perb &amp; Peng'!BD$9,'Isian Keg Perb &amp; Peng'!$A$9,IF('Koreksi (p)'!BQ34='Isian Keg Perb &amp; Peng'!BD$10,'Isian Keg Perb &amp; Peng'!$A$10,IF('Koreksi (p)'!BQ34='Isian Keg Perb &amp; Peng'!BD$11,'Isian Keg Perb &amp; Peng'!$A$11,IF('Koreksi (p)'!BQ34='Isian Keg Perb &amp; Peng'!BD$12,'Isian Keg Perb &amp; Peng'!$A$12,IF('Koreksi (p)'!BQ34='Isian Keg Perb &amp; Peng'!BD$13,'Isian Keg Perb &amp; Peng'!$A$13," "))))))))))</f>
        <v xml:space="preserve"> </v>
      </c>
      <c r="U33" s="150" t="str">
        <f>IF('Koreksi (p)'!BR34='Isian Keg Perb &amp; Peng'!BE$4,'Isian Keg Perb &amp; Peng'!$A$4,IF('Koreksi (p)'!BR34='Isian Keg Perb &amp; Peng'!BE$5,'Isian Keg Perb &amp; Peng'!$A$5,IF('Koreksi (p)'!BR34='Isian Keg Perb &amp; Peng'!BE$6,'Isian Keg Perb &amp; Peng'!$A$6,IF('Koreksi (p)'!BR34='Isian Keg Perb &amp; Peng'!BE$7,'Isian Keg Perb &amp; Peng'!$A$7,IF('Koreksi (p)'!BR34='Isian Keg Perb &amp; Peng'!BE$8,'Isian Keg Perb &amp; Peng'!$A$8,IF('Koreksi (p)'!BR34='Isian Keg Perb &amp; Peng'!BE$9,'Isian Keg Perb &amp; Peng'!$A$9,IF('Koreksi (p)'!BR34='Isian Keg Perb &amp; Peng'!BE$10,'Isian Keg Perb &amp; Peng'!$A$10,IF('Koreksi (p)'!BR34='Isian Keg Perb &amp; Peng'!BE$11,'Isian Keg Perb &amp; Peng'!$A$11,IF('Koreksi (p)'!BR34='Isian Keg Perb &amp; Peng'!BE$12,'Isian Keg Perb &amp; Peng'!$A$12,IF('Koreksi (p)'!BR34='Isian Keg Perb &amp; Peng'!BE$13,'Isian Keg Perb &amp; Peng'!$A$13," "))))))))))</f>
        <v xml:space="preserve"> </v>
      </c>
      <c r="V33" s="150" t="str">
        <f>IF('Koreksi (p)'!BS34='Isian Keg Perb &amp; Peng'!BF$4,'Isian Keg Perb &amp; Peng'!$A$4,IF('Koreksi (p)'!BS34='Isian Keg Perb &amp; Peng'!BF$5,'Isian Keg Perb &amp; Peng'!$A$5,IF('Koreksi (p)'!BS34='Isian Keg Perb &amp; Peng'!BF$6,'Isian Keg Perb &amp; Peng'!$A$6,IF('Koreksi (p)'!BS34='Isian Keg Perb &amp; Peng'!BF$7,'Isian Keg Perb &amp; Peng'!$A$7,IF('Koreksi (p)'!BS34='Isian Keg Perb &amp; Peng'!BF$8,'Isian Keg Perb &amp; Peng'!$A$8,IF('Koreksi (p)'!BS34='Isian Keg Perb &amp; Peng'!BF$9,'Isian Keg Perb &amp; Peng'!$A$9,IF('Koreksi (p)'!BS34='Isian Keg Perb &amp; Peng'!BF$10,'Isian Keg Perb &amp; Peng'!$A$10,IF('Koreksi (p)'!BS34='Isian Keg Perb &amp; Peng'!BF$11,'Isian Keg Perb &amp; Peng'!$A$11,IF('Koreksi (p)'!BS34='Isian Keg Perb &amp; Peng'!BF$12,'Isian Keg Perb &amp; Peng'!$A$12,IF('Koreksi (p)'!BS34='Isian Keg Perb &amp; Peng'!BF$13,'Isian Keg Perb &amp; Peng'!$A$13," "))))))))))</f>
        <v xml:space="preserve"> </v>
      </c>
      <c r="W33" s="150" t="str">
        <f>IF('Koreksi (p)'!BT34='Isian Keg Perb &amp; Peng'!BG$4,'Isian Keg Perb &amp; Peng'!$A$4,IF('Koreksi (p)'!BT34='Isian Keg Perb &amp; Peng'!BG$5,'Isian Keg Perb &amp; Peng'!$A$5,IF('Koreksi (p)'!BT34='Isian Keg Perb &amp; Peng'!BG$6,'Isian Keg Perb &amp; Peng'!$A$6,IF('Koreksi (p)'!BT34='Isian Keg Perb &amp; Peng'!BG$7,'Isian Keg Perb &amp; Peng'!$A$7,IF('Koreksi (p)'!BT34='Isian Keg Perb &amp; Peng'!BG$8,'Isian Keg Perb &amp; Peng'!$A$8,IF('Koreksi (p)'!BT34='Isian Keg Perb &amp; Peng'!BG$9,'Isian Keg Perb &amp; Peng'!$A$9,IF('Koreksi (p)'!BT34='Isian Keg Perb &amp; Peng'!BG$10,'Isian Keg Perb &amp; Peng'!$A$10,IF('Koreksi (p)'!BT34='Isian Keg Perb &amp; Peng'!BG$11,'Isian Keg Perb &amp; Peng'!$A$11,IF('Koreksi (p)'!BT34='Isian Keg Perb &amp; Peng'!BG$12,'Isian Keg Perb &amp; Peng'!$A$12,IF('Koreksi (p)'!BT34='Isian Keg Perb &amp; Peng'!BG$13,'Isian Keg Perb &amp; Peng'!$A$13," "))))))))))</f>
        <v xml:space="preserve"> </v>
      </c>
      <c r="X33" s="150" t="str">
        <f>IF('Koreksi (p)'!BU34='Isian Keg Perb &amp; Peng'!BH$4,'Isian Keg Perb &amp; Peng'!$A$4,IF('Koreksi (p)'!BU34='Isian Keg Perb &amp; Peng'!BH$5,'Isian Keg Perb &amp; Peng'!$A$5,IF('Koreksi (p)'!BU34='Isian Keg Perb &amp; Peng'!BH$6,'Isian Keg Perb &amp; Peng'!$A$6,IF('Koreksi (p)'!BU34='Isian Keg Perb &amp; Peng'!BH$7,'Isian Keg Perb &amp; Peng'!$A$7,IF('Koreksi (p)'!BU34='Isian Keg Perb &amp; Peng'!BH$8,'Isian Keg Perb &amp; Peng'!$A$8,IF('Koreksi (p)'!BU34='Isian Keg Perb &amp; Peng'!BH$9,'Isian Keg Perb &amp; Peng'!$A$9,IF('Koreksi (p)'!BU34='Isian Keg Perb &amp; Peng'!BH$10,'Isian Keg Perb &amp; Peng'!$A$10,IF('Koreksi (p)'!BU34='Isian Keg Perb &amp; Peng'!BH$11,'Isian Keg Perb &amp; Peng'!$A$11,IF('Koreksi (p)'!BU34='Isian Keg Perb &amp; Peng'!BH$12,'Isian Keg Perb &amp; Peng'!$A$12,IF('Koreksi (p)'!BU34='Isian Keg Perb &amp; Peng'!BH$13,'Isian Keg Perb &amp; Peng'!$A$13," "))))))))))</f>
        <v xml:space="preserve"> </v>
      </c>
      <c r="Y33" s="150" t="str">
        <f>IF('Koreksi (p)'!BV34='Isian Keg Perb &amp; Peng'!BI$4,'Isian Keg Perb &amp; Peng'!$A$4,IF('Koreksi (p)'!BV34='Isian Keg Perb &amp; Peng'!BI$5,'Isian Keg Perb &amp; Peng'!$A$5,IF('Koreksi (p)'!BV34='Isian Keg Perb &amp; Peng'!BI$6,'Isian Keg Perb &amp; Peng'!$A$6,IF('Koreksi (p)'!BV34='Isian Keg Perb &amp; Peng'!BI$7,'Isian Keg Perb &amp; Peng'!$A$7,IF('Koreksi (p)'!BV34='Isian Keg Perb &amp; Peng'!BI$8,'Isian Keg Perb &amp; Peng'!$A$8,IF('Koreksi (p)'!BV34='Isian Keg Perb &amp; Peng'!BI$9,'Isian Keg Perb &amp; Peng'!$A$9,IF('Koreksi (p)'!BV34='Isian Keg Perb &amp; Peng'!BI$10,'Isian Keg Perb &amp; Peng'!$A$10,IF('Koreksi (p)'!BV34='Isian Keg Perb &amp; Peng'!BI$11,'Isian Keg Perb &amp; Peng'!$A$11,IF('Koreksi (p)'!BV34='Isian Keg Perb &amp; Peng'!BI$12,'Isian Keg Perb &amp; Peng'!$A$12,IF('Koreksi (p)'!BV34='Isian Keg Perb &amp; Peng'!BI$13,'Isian Keg Perb &amp; Peng'!$A$13," "))))))))))</f>
        <v xml:space="preserve"> </v>
      </c>
      <c r="Z33" s="150" t="str">
        <f>IF('Koreksi (p)'!BW34='Isian Keg Perb &amp; Peng'!BJ$4,'Isian Keg Perb &amp; Peng'!$A$4,IF('Koreksi (p)'!BW34='Isian Keg Perb &amp; Peng'!BJ$5,'Isian Keg Perb &amp; Peng'!$A$5,IF('Koreksi (p)'!BW34='Isian Keg Perb &amp; Peng'!BJ$6,'Isian Keg Perb &amp; Peng'!$A$6,IF('Koreksi (p)'!BW34='Isian Keg Perb &amp; Peng'!BJ$7,'Isian Keg Perb &amp; Peng'!$A$7,IF('Koreksi (p)'!BW34='Isian Keg Perb &amp; Peng'!BJ$8,'Isian Keg Perb &amp; Peng'!$A$8,IF('Koreksi (p)'!BW34='Isian Keg Perb &amp; Peng'!BJ$9,'Isian Keg Perb &amp; Peng'!$A$9,IF('Koreksi (p)'!BW34='Isian Keg Perb &amp; Peng'!BJ$10,'Isian Keg Perb &amp; Peng'!$A$10,IF('Koreksi (p)'!BW34='Isian Keg Perb &amp; Peng'!BJ$11,'Isian Keg Perb &amp; Peng'!$A$11,IF('Koreksi (p)'!BW34='Isian Keg Perb &amp; Peng'!BJ$12,'Isian Keg Perb &amp; Peng'!$A$12,IF('Koreksi (p)'!BW34='Isian Keg Perb &amp; Peng'!BJ$13,'Isian Keg Perb &amp; Peng'!$A$13," "))))))))))</f>
        <v xml:space="preserve"> </v>
      </c>
      <c r="AA33" s="150" t="str">
        <f>IF('Koreksi (p)'!BX34='Isian Keg Perb &amp; Peng'!BK$4,'Isian Keg Perb &amp; Peng'!$A$4,IF('Koreksi (p)'!BX34='Isian Keg Perb &amp; Peng'!BK$5,'Isian Keg Perb &amp; Peng'!$A$5,IF('Koreksi (p)'!BX34='Isian Keg Perb &amp; Peng'!BK$6,'Isian Keg Perb &amp; Peng'!$A$6,IF('Koreksi (p)'!BX34='Isian Keg Perb &amp; Peng'!BK$7,'Isian Keg Perb &amp; Peng'!$A$7,IF('Koreksi (p)'!BX34='Isian Keg Perb &amp; Peng'!BK$8,'Isian Keg Perb &amp; Peng'!$A$8,IF('Koreksi (p)'!BX34='Isian Keg Perb &amp; Peng'!BK$9,'Isian Keg Perb &amp; Peng'!$A$9,IF('Koreksi (p)'!BX34='Isian Keg Perb &amp; Peng'!BK$10,'Isian Keg Perb &amp; Peng'!$A$10,IF('Koreksi (p)'!BX34='Isian Keg Perb &amp; Peng'!BK$11,'Isian Keg Perb &amp; Peng'!$A$11,IF('Koreksi (p)'!BX34='Isian Keg Perb &amp; Peng'!BK$12,'Isian Keg Perb &amp; Peng'!$A$12,IF('Koreksi (p)'!BX34='Isian Keg Perb &amp; Peng'!BK$13,'Isian Keg Perb &amp; Peng'!$A$13," "))))))))))</f>
        <v xml:space="preserve"> </v>
      </c>
      <c r="AB33" s="150" t="str">
        <f>IF('Koreksi (p)'!BY34='Isian Keg Perb &amp; Peng'!BL$4,'Isian Keg Perb &amp; Peng'!$A$4,IF('Koreksi (p)'!BY34='Isian Keg Perb &amp; Peng'!BL$5,'Isian Keg Perb &amp; Peng'!$A$5,IF('Koreksi (p)'!BY34='Isian Keg Perb &amp; Peng'!BL$6,'Isian Keg Perb &amp; Peng'!$A$6,IF('Koreksi (p)'!BY34='Isian Keg Perb &amp; Peng'!BL$7,'Isian Keg Perb &amp; Peng'!$A$7,IF('Koreksi (p)'!BY34='Isian Keg Perb &amp; Peng'!BL$8,'Isian Keg Perb &amp; Peng'!$A$8,IF('Koreksi (p)'!BY34='Isian Keg Perb &amp; Peng'!BL$9,'Isian Keg Perb &amp; Peng'!$A$9,IF('Koreksi (p)'!BY34='Isian Keg Perb &amp; Peng'!BL$10,'Isian Keg Perb &amp; Peng'!$A$10,IF('Koreksi (p)'!BY34='Isian Keg Perb &amp; Peng'!BL$11,'Isian Keg Perb &amp; Peng'!$A$11,IF('Koreksi (p)'!BY34='Isian Keg Perb &amp; Peng'!BL$12,'Isian Keg Perb &amp; Peng'!$A$12,IF('Koreksi (p)'!BY34='Isian Keg Perb &amp; Peng'!BL$13,'Isian Keg Perb &amp; Peng'!$A$13," "))))))))))</f>
        <v xml:space="preserve"> </v>
      </c>
      <c r="AC33" s="150" t="str">
        <f>IF('Koreksi (p)'!BZ34='Isian Keg Perb &amp; Peng'!BM$4,'Isian Keg Perb &amp; Peng'!$A$4,IF('Koreksi (p)'!BZ34='Isian Keg Perb &amp; Peng'!BM$5,'Isian Keg Perb &amp; Peng'!$A$5,IF('Koreksi (p)'!BZ34='Isian Keg Perb &amp; Peng'!BM$6,'Isian Keg Perb &amp; Peng'!$A$6,IF('Koreksi (p)'!BZ34='Isian Keg Perb &amp; Peng'!BM$7,'Isian Keg Perb &amp; Peng'!$A$7,IF('Koreksi (p)'!BZ34='Isian Keg Perb &amp; Peng'!BM$8,'Isian Keg Perb &amp; Peng'!$A$8,IF('Koreksi (p)'!BZ34='Isian Keg Perb &amp; Peng'!BM$9,'Isian Keg Perb &amp; Peng'!$A$9,IF('Koreksi (p)'!BZ34='Isian Keg Perb &amp; Peng'!BM$10,'Isian Keg Perb &amp; Peng'!$A$10,IF('Koreksi (p)'!BZ34='Isian Keg Perb &amp; Peng'!BM$11,'Isian Keg Perb &amp; Peng'!$A$11,IF('Koreksi (p)'!BZ34='Isian Keg Perb &amp; Peng'!BM$12,'Isian Keg Perb &amp; Peng'!$A$12,IF('Koreksi (p)'!BZ34='Isian Keg Perb &amp; Peng'!BM$13,'Isian Keg Perb &amp; Peng'!$A$13," "))))))))))</f>
        <v xml:space="preserve"> </v>
      </c>
      <c r="AD33" s="150" t="str">
        <f>IF('Koreksi (p)'!CA34='Isian Keg Perb &amp; Peng'!BN$4,'Isian Keg Perb &amp; Peng'!$A$4,IF('Koreksi (p)'!CA34='Isian Keg Perb &amp; Peng'!BN$5,'Isian Keg Perb &amp; Peng'!$A$5,IF('Koreksi (p)'!CA34='Isian Keg Perb &amp; Peng'!BN$6,'Isian Keg Perb &amp; Peng'!$A$6,IF('Koreksi (p)'!CA34='Isian Keg Perb &amp; Peng'!BN$7,'Isian Keg Perb &amp; Peng'!$A$7,IF('Koreksi (p)'!CA34='Isian Keg Perb &amp; Peng'!BN$8,'Isian Keg Perb &amp; Peng'!$A$8,IF('Koreksi (p)'!CA34='Isian Keg Perb &amp; Peng'!BN$9,'Isian Keg Perb &amp; Peng'!$A$9,IF('Koreksi (p)'!CA34='Isian Keg Perb &amp; Peng'!BN$10,'Isian Keg Perb &amp; Peng'!$A$10,IF('Koreksi (p)'!CA34='Isian Keg Perb &amp; Peng'!BN$11,'Isian Keg Perb &amp; Peng'!$A$11,IF('Koreksi (p)'!CA34='Isian Keg Perb &amp; Peng'!BN$12,'Isian Keg Perb &amp; Peng'!$A$12,IF('Koreksi (p)'!CA34='Isian Keg Perb &amp; Peng'!BN$13,'Isian Keg Perb &amp; Peng'!$A$13," "))))))))))</f>
        <v xml:space="preserve"> </v>
      </c>
      <c r="AE33" s="150" t="str">
        <f>IF('Koreksi (p)'!CB34='Isian Keg Perb &amp; Peng'!BO$4,'Isian Keg Perb &amp; Peng'!$A$4,IF('Koreksi (p)'!CB34='Isian Keg Perb &amp; Peng'!BO$5,'Isian Keg Perb &amp; Peng'!$A$5,IF('Koreksi (p)'!CB34='Isian Keg Perb &amp; Peng'!BO$6,'Isian Keg Perb &amp; Peng'!$A$6,IF('Koreksi (p)'!CB34='Isian Keg Perb &amp; Peng'!BO$7,'Isian Keg Perb &amp; Peng'!$A$7,IF('Koreksi (p)'!CB34='Isian Keg Perb &amp; Peng'!BO$8,'Isian Keg Perb &amp; Peng'!$A$8,IF('Koreksi (p)'!CB34='Isian Keg Perb &amp; Peng'!BO$9,'Isian Keg Perb &amp; Peng'!$A$9,IF('Koreksi (p)'!CB34='Isian Keg Perb &amp; Peng'!BO$10,'Isian Keg Perb &amp; Peng'!$A$10,IF('Koreksi (p)'!CB34='Isian Keg Perb &amp; Peng'!BO$11,'Isian Keg Perb &amp; Peng'!$A$11,IF('Koreksi (p)'!CB34='Isian Keg Perb &amp; Peng'!BO$12,'Isian Keg Perb &amp; Peng'!$A$12,IF('Koreksi (p)'!CB34='Isian Keg Perb &amp; Peng'!BO$13,'Isian Keg Perb &amp; Peng'!$A$13," "))))))))))</f>
        <v xml:space="preserve"> </v>
      </c>
      <c r="AF33" s="150" t="str">
        <f>IF('Koreksi (p)'!CC34='Isian Keg Perb &amp; Peng'!BP$4,'Isian Keg Perb &amp; Peng'!$A$4,IF('Koreksi (p)'!CC34='Isian Keg Perb &amp; Peng'!BP$5,'Isian Keg Perb &amp; Peng'!$A$5,IF('Koreksi (p)'!CC34='Isian Keg Perb &amp; Peng'!BP$6,'Isian Keg Perb &amp; Peng'!$A$6,IF('Koreksi (p)'!CC34='Isian Keg Perb &amp; Peng'!BP$7,'Isian Keg Perb &amp; Peng'!$A$7,IF('Koreksi (p)'!CC34='Isian Keg Perb &amp; Peng'!BP$8,'Isian Keg Perb &amp; Peng'!$A$8,IF('Koreksi (p)'!CC34='Isian Keg Perb &amp; Peng'!BP$9,'Isian Keg Perb &amp; Peng'!$A$9,IF('Koreksi (p)'!CC34='Isian Keg Perb &amp; Peng'!BP$10,'Isian Keg Perb &amp; Peng'!$A$10,IF('Koreksi (p)'!CC34='Isian Keg Perb &amp; Peng'!BP$11,'Isian Keg Perb &amp; Peng'!$A$11,IF('Koreksi (p)'!CC34='Isian Keg Perb &amp; Peng'!BP$12,'Isian Keg Perb &amp; Peng'!$A$12,IF('Koreksi (p)'!CC34='Isian Keg Perb &amp; Peng'!BP$13,'Isian Keg Perb &amp; Peng'!$A$13," "))))))))))</f>
        <v xml:space="preserve"> </v>
      </c>
      <c r="AG33" s="150" t="str">
        <f>IF('Koreksi (p)'!CD34='Isian Keg Perb &amp; Peng'!BQ$4,'Isian Keg Perb &amp; Peng'!$A$4,IF('Koreksi (p)'!CD34='Isian Keg Perb &amp; Peng'!BQ$5,'Isian Keg Perb &amp; Peng'!$A$5,IF('Koreksi (p)'!CD34='Isian Keg Perb &amp; Peng'!BQ$6,'Isian Keg Perb &amp; Peng'!$A$6,IF('Koreksi (p)'!CD34='Isian Keg Perb &amp; Peng'!BQ$7,'Isian Keg Perb &amp; Peng'!$A$7,IF('Koreksi (p)'!CD34='Isian Keg Perb &amp; Peng'!BQ$8,'Isian Keg Perb &amp; Peng'!$A$8,IF('Koreksi (p)'!CD34='Isian Keg Perb &amp; Peng'!BQ$9,'Isian Keg Perb &amp; Peng'!$A$9,IF('Koreksi (p)'!CD34='Isian Keg Perb &amp; Peng'!BQ$10,'Isian Keg Perb &amp; Peng'!$A$10,IF('Koreksi (p)'!CD34='Isian Keg Perb &amp; Peng'!BQ$11,'Isian Keg Perb &amp; Peng'!$A$11,IF('Koreksi (p)'!CD34='Isian Keg Perb &amp; Peng'!BQ$12,'Isian Keg Perb &amp; Peng'!$A$12,IF('Koreksi (p)'!CD34='Isian Keg Perb &amp; Peng'!BQ$13,'Isian Keg Perb &amp; Peng'!$A$13," "))))))))))</f>
        <v xml:space="preserve"> </v>
      </c>
      <c r="AH33" s="150" t="str">
        <f>IF('Koreksi (p)'!CE34='Isian Keg Perb &amp; Peng'!BR$4,'Isian Keg Perb &amp; Peng'!$A$4,IF('Koreksi (p)'!CE34='Isian Keg Perb &amp; Peng'!BR$5,'Isian Keg Perb &amp; Peng'!$A$5,IF('Koreksi (p)'!CE34='Isian Keg Perb &amp; Peng'!BR$6,'Isian Keg Perb &amp; Peng'!$A$6,IF('Koreksi (p)'!CE34='Isian Keg Perb &amp; Peng'!BR$7,'Isian Keg Perb &amp; Peng'!$A$7,IF('Koreksi (p)'!CE34='Isian Keg Perb &amp; Peng'!BR$8,'Isian Keg Perb &amp; Peng'!$A$8,IF('Koreksi (p)'!CE34='Isian Keg Perb &amp; Peng'!BR$9,'Isian Keg Perb &amp; Peng'!$A$9,IF('Koreksi (p)'!CE34='Isian Keg Perb &amp; Peng'!BR$10,'Isian Keg Perb &amp; Peng'!$A$10,IF('Koreksi (p)'!CE34='Isian Keg Perb &amp; Peng'!BR$11,'Isian Keg Perb &amp; Peng'!$A$11,IF('Koreksi (p)'!CE34='Isian Keg Perb &amp; Peng'!BR$12,'Isian Keg Perb &amp; Peng'!$A$12,IF('Koreksi (p)'!CE34='Isian Keg Perb &amp; Peng'!BR$13,'Isian Keg Perb &amp; Peng'!$A$13," "))))))))))</f>
        <v xml:space="preserve"> </v>
      </c>
      <c r="AI33" s="150" t="str">
        <f>IF('Koreksi (p)'!CF34='Isian Keg Perb &amp; Peng'!BS$4,'Isian Keg Perb &amp; Peng'!$A$4,IF('Koreksi (p)'!CF34='Isian Keg Perb &amp; Peng'!BS$5,'Isian Keg Perb &amp; Peng'!$A$5,IF('Koreksi (p)'!CF34='Isian Keg Perb &amp; Peng'!BS$6,'Isian Keg Perb &amp; Peng'!$A$6,IF('Koreksi (p)'!CF34='Isian Keg Perb &amp; Peng'!BS$7,'Isian Keg Perb &amp; Peng'!$A$7,IF('Koreksi (p)'!CF34='Isian Keg Perb &amp; Peng'!BS$8,'Isian Keg Perb &amp; Peng'!$A$8,IF('Koreksi (p)'!CF34='Isian Keg Perb &amp; Peng'!BS$9,'Isian Keg Perb &amp; Peng'!$A$9,IF('Koreksi (p)'!CF34='Isian Keg Perb &amp; Peng'!BS$10,'Isian Keg Perb &amp; Peng'!$A$10,IF('Koreksi (p)'!CF34='Isian Keg Perb &amp; Peng'!BS$11,'Isian Keg Perb &amp; Peng'!$A$11,IF('Koreksi (p)'!CF34='Isian Keg Perb &amp; Peng'!BS$12,'Isian Keg Perb &amp; Peng'!$A$12,IF('Koreksi (p)'!CF34='Isian Keg Perb &amp; Peng'!BS$13,'Isian Keg Perb &amp; Peng'!$A$13," "))))))))))</f>
        <v xml:space="preserve"> </v>
      </c>
      <c r="AJ33" s="150" t="str">
        <f>IF('Koreksi (p)'!CG34='Isian Keg Perb &amp; Peng'!BT$4,'Isian Keg Perb &amp; Peng'!$A$4,IF('Koreksi (p)'!CG34='Isian Keg Perb &amp; Peng'!BT$5,'Isian Keg Perb &amp; Peng'!$A$5,IF('Koreksi (p)'!CG34='Isian Keg Perb &amp; Peng'!BT$6,'Isian Keg Perb &amp; Peng'!$A$6,IF('Koreksi (p)'!CG34='Isian Keg Perb &amp; Peng'!BT$7,'Isian Keg Perb &amp; Peng'!$A$7,IF('Koreksi (p)'!CG34='Isian Keg Perb &amp; Peng'!BT$8,'Isian Keg Perb &amp; Peng'!$A$8,IF('Koreksi (p)'!CG34='Isian Keg Perb &amp; Peng'!BT$9,'Isian Keg Perb &amp; Peng'!$A$9,IF('Koreksi (p)'!CG34='Isian Keg Perb &amp; Peng'!BT$10,'Isian Keg Perb &amp; Peng'!$A$10,IF('Koreksi (p)'!CG34='Isian Keg Perb &amp; Peng'!BT$11,'Isian Keg Perb &amp; Peng'!$A$11,IF('Koreksi (p)'!CG34='Isian Keg Perb &amp; Peng'!BT$12,'Isian Keg Perb &amp; Peng'!$A$12,IF('Koreksi (p)'!CG34='Isian Keg Perb &amp; Peng'!BT$13,'Isian Keg Perb &amp; Peng'!$A$13," "))))))))))</f>
        <v xml:space="preserve"> </v>
      </c>
      <c r="AK33" s="150" t="str">
        <f>IF('Koreksi (p)'!CH34='Isian Keg Perb &amp; Peng'!BU$4,'Isian Keg Perb &amp; Peng'!$A$4,IF('Koreksi (p)'!CH34='Isian Keg Perb &amp; Peng'!BU$5,'Isian Keg Perb &amp; Peng'!$A$5,IF('Koreksi (p)'!CH34='Isian Keg Perb &amp; Peng'!BU$6,'Isian Keg Perb &amp; Peng'!$A$6,IF('Koreksi (p)'!CH34='Isian Keg Perb &amp; Peng'!BU$7,'Isian Keg Perb &amp; Peng'!$A$7,IF('Koreksi (p)'!CH34='Isian Keg Perb &amp; Peng'!BU$8,'Isian Keg Perb &amp; Peng'!$A$8,IF('Koreksi (p)'!CH34='Isian Keg Perb &amp; Peng'!BU$9,'Isian Keg Perb &amp; Peng'!$A$9,IF('Koreksi (p)'!CH34='Isian Keg Perb &amp; Peng'!BU$10,'Isian Keg Perb &amp; Peng'!$A$10,IF('Koreksi (p)'!CH34='Isian Keg Perb &amp; Peng'!BU$11,'Isian Keg Perb &amp; Peng'!$A$11,IF('Koreksi (p)'!CH34='Isian Keg Perb &amp; Peng'!BU$12,'Isian Keg Perb &amp; Peng'!$A$12,IF('Koreksi (p)'!CH34='Isian Keg Perb &amp; Peng'!BU$13,'Isian Keg Perb &amp; Peng'!$A$13," "))))))))))</f>
        <v xml:space="preserve"> </v>
      </c>
      <c r="AL33" s="150" t="str">
        <f>IF('Koreksi (p)'!CI34='Isian Keg Perb &amp; Peng'!BV$4,'Isian Keg Perb &amp; Peng'!$A$4,IF('Koreksi (p)'!CI34='Isian Keg Perb &amp; Peng'!BV$5,'Isian Keg Perb &amp; Peng'!$A$5,IF('Koreksi (p)'!CI34='Isian Keg Perb &amp; Peng'!BV$6,'Isian Keg Perb &amp; Peng'!$A$6,IF('Koreksi (p)'!CI34='Isian Keg Perb &amp; Peng'!BV$7,'Isian Keg Perb &amp; Peng'!$A$7,IF('Koreksi (p)'!CI34='Isian Keg Perb &amp; Peng'!BV$8,'Isian Keg Perb &amp; Peng'!$A$8,IF('Koreksi (p)'!CI34='Isian Keg Perb &amp; Peng'!BV$9,'Isian Keg Perb &amp; Peng'!$A$9,IF('Koreksi (p)'!CI34='Isian Keg Perb &amp; Peng'!BV$10,'Isian Keg Perb &amp; Peng'!$A$10,IF('Koreksi (p)'!CI34='Isian Keg Perb &amp; Peng'!BV$11,'Isian Keg Perb &amp; Peng'!$A$11,IF('Koreksi (p)'!CI34='Isian Keg Perb &amp; Peng'!BV$12,'Isian Keg Perb &amp; Peng'!$A$12,IF('Koreksi (p)'!CI34='Isian Keg Perb &amp; Peng'!BV$13,'Isian Keg Perb &amp; Peng'!$A$13," "))))))))))</f>
        <v xml:space="preserve"> </v>
      </c>
      <c r="AM33" s="150" t="str">
        <f>IF('Koreksi (p)'!CJ34='Isian Keg Perb &amp; Peng'!BW$4,'Isian Keg Perb &amp; Peng'!$A$4,IF('Koreksi (p)'!CJ34='Isian Keg Perb &amp; Peng'!BW$5,'Isian Keg Perb &amp; Peng'!$A$5,IF('Koreksi (p)'!CJ34='Isian Keg Perb &amp; Peng'!BW$6,'Isian Keg Perb &amp; Peng'!$A$6,IF('Koreksi (p)'!CJ34='Isian Keg Perb &amp; Peng'!BW$7,'Isian Keg Perb &amp; Peng'!$A$7,IF('Koreksi (p)'!CJ34='Isian Keg Perb &amp; Peng'!BW$8,'Isian Keg Perb &amp; Peng'!$A$8,IF('Koreksi (p)'!CJ34='Isian Keg Perb &amp; Peng'!BW$9,'Isian Keg Perb &amp; Peng'!$A$9,IF('Koreksi (p)'!CJ34='Isian Keg Perb &amp; Peng'!BW$10,'Isian Keg Perb &amp; Peng'!$A$10,IF('Koreksi (p)'!CJ34='Isian Keg Perb &amp; Peng'!BW$11,'Isian Keg Perb &amp; Peng'!$A$11,IF('Koreksi (p)'!CJ34='Isian Keg Perb &amp; Peng'!BW$12,'Isian Keg Perb &amp; Peng'!$A$12,IF('Koreksi (p)'!CJ34='Isian Keg Perb &amp; Peng'!BW$13,'Isian Keg Perb &amp; Peng'!$A$13," "))))))))))</f>
        <v xml:space="preserve"> </v>
      </c>
      <c r="AN33" s="150" t="str">
        <f>IF('Koreksi (p)'!CK34='Isian Keg Perb &amp; Peng'!BX$4,'Isian Keg Perb &amp; Peng'!$A$4,IF('Koreksi (p)'!CK34='Isian Keg Perb &amp; Peng'!BX$5,'Isian Keg Perb &amp; Peng'!$A$5,IF('Koreksi (p)'!CK34='Isian Keg Perb &amp; Peng'!BX$6,'Isian Keg Perb &amp; Peng'!$A$6,IF('Koreksi (p)'!CK34='Isian Keg Perb &amp; Peng'!BX$7,'Isian Keg Perb &amp; Peng'!$A$7,IF('Koreksi (p)'!CK34='Isian Keg Perb &amp; Peng'!BX$8,'Isian Keg Perb &amp; Peng'!$A$8,IF('Koreksi (p)'!CK34='Isian Keg Perb &amp; Peng'!BX$9,'Isian Keg Perb &amp; Peng'!$A$9,IF('Koreksi (p)'!CK34='Isian Keg Perb &amp; Peng'!BX$10,'Isian Keg Perb &amp; Peng'!$A$10,IF('Koreksi (p)'!CK34='Isian Keg Perb &amp; Peng'!BX$11,'Isian Keg Perb &amp; Peng'!$A$11,IF('Koreksi (p)'!CK34='Isian Keg Perb &amp; Peng'!BX$12,'Isian Keg Perb &amp; Peng'!$A$12,IF('Koreksi (p)'!CK34='Isian Keg Perb &amp; Peng'!BX$13,'Isian Keg Perb &amp; Peng'!$A$13," "))))))))))</f>
        <v xml:space="preserve"> </v>
      </c>
      <c r="AO33" s="150" t="str">
        <f>IF('Koreksi (p)'!CL34='Isian Keg Perb &amp; Peng'!BY$4,'Isian Keg Perb &amp; Peng'!$A$4,IF('Koreksi (p)'!CL34='Isian Keg Perb &amp; Peng'!BY$5,'Isian Keg Perb &amp; Peng'!$A$5,IF('Koreksi (p)'!CL34='Isian Keg Perb &amp; Peng'!BY$6,'Isian Keg Perb &amp; Peng'!$A$6,IF('Koreksi (p)'!CL34='Isian Keg Perb &amp; Peng'!BY$7,'Isian Keg Perb &amp; Peng'!$A$7,IF('Koreksi (p)'!CL34='Isian Keg Perb &amp; Peng'!BY$8,'Isian Keg Perb &amp; Peng'!$A$8,IF('Koreksi (p)'!CL34='Isian Keg Perb &amp; Peng'!BY$9,'Isian Keg Perb &amp; Peng'!$A$9,IF('Koreksi (p)'!CL34='Isian Keg Perb &amp; Peng'!BY$10,'Isian Keg Perb &amp; Peng'!$A$10,IF('Koreksi (p)'!CL34='Isian Keg Perb &amp; Peng'!BY$11,'Isian Keg Perb &amp; Peng'!$A$11,IF('Koreksi (p)'!CL34='Isian Keg Perb &amp; Peng'!BY$12,'Isian Keg Perb &amp; Peng'!$A$12,IF('Koreksi (p)'!CL34='Isian Keg Perb &amp; Peng'!BY$13,'Isian Keg Perb &amp; Peng'!$A$13," "))))))))))</f>
        <v xml:space="preserve"> </v>
      </c>
      <c r="AP33" s="150" t="str">
        <f>IF('Koreksi (p)'!CM34='Isian Keg Perb &amp; Peng'!BZ$4,'Isian Keg Perb &amp; Peng'!$A$4,IF('Koreksi (p)'!CM34='Isian Keg Perb &amp; Peng'!BZ$5,'Isian Keg Perb &amp; Peng'!$A$5,IF('Koreksi (p)'!CM34='Isian Keg Perb &amp; Peng'!BZ$6,'Isian Keg Perb &amp; Peng'!$A$6,IF('Koreksi (p)'!CM34='Isian Keg Perb &amp; Peng'!BZ$7,'Isian Keg Perb &amp; Peng'!$A$7,IF('Koreksi (p)'!CM34='Isian Keg Perb &amp; Peng'!BZ$8,'Isian Keg Perb &amp; Peng'!$A$8,IF('Koreksi (p)'!CM34='Isian Keg Perb &amp; Peng'!BZ$9,'Isian Keg Perb &amp; Peng'!$A$9,IF('Koreksi (p)'!CM34='Isian Keg Perb &amp; Peng'!BZ$10,'Isian Keg Perb &amp; Peng'!$A$10,IF('Koreksi (p)'!CM34='Isian Keg Perb &amp; Peng'!BZ$11,'Isian Keg Perb &amp; Peng'!$A$11,IF('Koreksi (p)'!CM34='Isian Keg Perb &amp; Peng'!BZ$12,'Isian Keg Perb &amp; Peng'!$A$12,IF('Koreksi (p)'!CM34='Isian Keg Perb &amp; Peng'!BZ$13,'Isian Keg Perb &amp; Peng'!$A$13," "))))))))))</f>
        <v xml:space="preserve"> </v>
      </c>
      <c r="AQ33" s="150" t="str">
        <f>IF('Koreksi (p)'!CN34='Isian Keg Perb &amp; Peng'!CA$4,'Isian Keg Perb &amp; Peng'!$A$4,IF('Koreksi (p)'!CN34='Isian Keg Perb &amp; Peng'!CA$5,'Isian Keg Perb &amp; Peng'!$A$5,IF('Koreksi (p)'!CN34='Isian Keg Perb &amp; Peng'!CA$6,'Isian Keg Perb &amp; Peng'!$A$6,IF('Koreksi (p)'!CN34='Isian Keg Perb &amp; Peng'!CA$7,'Isian Keg Perb &amp; Peng'!$A$7,IF('Koreksi (p)'!CN34='Isian Keg Perb &amp; Peng'!CA$8,'Isian Keg Perb &amp; Peng'!$A$8,IF('Koreksi (p)'!CN34='Isian Keg Perb &amp; Peng'!CA$9,'Isian Keg Perb &amp; Peng'!$A$9,IF('Koreksi (p)'!CN34='Isian Keg Perb &amp; Peng'!CA$10,'Isian Keg Perb &amp; Peng'!$A$10,IF('Koreksi (p)'!CN34='Isian Keg Perb &amp; Peng'!CA$11,'Isian Keg Perb &amp; Peng'!$A$11,IF('Koreksi (p)'!CN34='Isian Keg Perb &amp; Peng'!CA$12,'Isian Keg Perb &amp; Peng'!$A$12,IF('Koreksi (p)'!CN34='Isian Keg Perb &amp; Peng'!CA$13,'Isian Keg Perb &amp; Peng'!$A$13," "))))))))))</f>
        <v xml:space="preserve"> </v>
      </c>
      <c r="AR33" s="150" t="str">
        <f>IF('Koreksi (p)'!CO34='Isian Keg Perb &amp; Peng'!CB$4,'Isian Keg Perb &amp; Peng'!$A$4,IF('Koreksi (p)'!CO34='Isian Keg Perb &amp; Peng'!CB$5,'Isian Keg Perb &amp; Peng'!$A$5,IF('Koreksi (p)'!CO34='Isian Keg Perb &amp; Peng'!CB$6,'Isian Keg Perb &amp; Peng'!$A$6,IF('Koreksi (p)'!CO34='Isian Keg Perb &amp; Peng'!CB$7,'Isian Keg Perb &amp; Peng'!$A$7,IF('Koreksi (p)'!CO34='Isian Keg Perb &amp; Peng'!CB$8,'Isian Keg Perb &amp; Peng'!$A$8,IF('Koreksi (p)'!CO34='Isian Keg Perb &amp; Peng'!CB$9,'Isian Keg Perb &amp; Peng'!$A$9,IF('Koreksi (p)'!CO34='Isian Keg Perb &amp; Peng'!CB$10,'Isian Keg Perb &amp; Peng'!$A$10,IF('Koreksi (p)'!CO34='Isian Keg Perb &amp; Peng'!CB$11,'Isian Keg Perb &amp; Peng'!$A$11,IF('Koreksi (p)'!CO34='Isian Keg Perb &amp; Peng'!CB$12,'Isian Keg Perb &amp; Peng'!$A$12,IF('Koreksi (p)'!CO34='Isian Keg Perb &amp; Peng'!CB$13,'Isian Keg Perb &amp; Peng'!$A$13," "))))))))))</f>
        <v xml:space="preserve"> </v>
      </c>
      <c r="AS33" s="150" t="str">
        <f>IF('Koreksi (p)'!CP34='Isian Keg Perb &amp; Peng'!CC$4,'Isian Keg Perb &amp; Peng'!$A$4,IF('Koreksi (p)'!CP34='Isian Keg Perb &amp; Peng'!CC$5,'Isian Keg Perb &amp; Peng'!$A$5,IF('Koreksi (p)'!CP34='Isian Keg Perb &amp; Peng'!CC$6,'Isian Keg Perb &amp; Peng'!$A$6,IF('Koreksi (p)'!CP34='Isian Keg Perb &amp; Peng'!CC$7,'Isian Keg Perb &amp; Peng'!$A$7,IF('Koreksi (p)'!CP34='Isian Keg Perb &amp; Peng'!CC$8,'Isian Keg Perb &amp; Peng'!$A$8,IF('Koreksi (p)'!CP34='Isian Keg Perb &amp; Peng'!CC$9,'Isian Keg Perb &amp; Peng'!$A$9,IF('Koreksi (p)'!CP34='Isian Keg Perb &amp; Peng'!CC$10,'Isian Keg Perb &amp; Peng'!$A$10,IF('Koreksi (p)'!CP34='Isian Keg Perb &amp; Peng'!CC$11,'Isian Keg Perb &amp; Peng'!$A$11,IF('Koreksi (p)'!CP34='Isian Keg Perb &amp; Peng'!CC$12,'Isian Keg Perb &amp; Peng'!$A$12,IF('Koreksi (p)'!CP34='Isian Keg Perb &amp; Peng'!CC$13,'Isian Keg Perb &amp; Peng'!$A$13," "))))))))))</f>
        <v xml:space="preserve"> </v>
      </c>
      <c r="AT33" s="150" t="str">
        <f t="shared" si="0"/>
        <v xml:space="preserve">  Besaran Pokok/TurunanSatuan BesaranSatuan BesaranSatuan Besaran  empatlima                              </v>
      </c>
      <c r="AU33" s="150">
        <f t="shared" si="1"/>
        <v>3</v>
      </c>
      <c r="AV33" s="150" t="str">
        <f t="shared" si="2"/>
        <v xml:space="preserve">Besaran Pokok/Turunan, </v>
      </c>
      <c r="AW33" s="150">
        <f t="shared" si="3"/>
        <v>24</v>
      </c>
      <c r="AX33" s="150" t="str">
        <f t="shared" si="4"/>
        <v xml:space="preserve">Satuan Besaran, </v>
      </c>
      <c r="AY33" s="150" t="e">
        <f t="shared" si="5"/>
        <v>#VALUE!</v>
      </c>
      <c r="AZ33" s="150" t="str">
        <f t="shared" si="6"/>
        <v/>
      </c>
      <c r="BA33" s="150">
        <f t="shared" si="7"/>
        <v>68</v>
      </c>
      <c r="BB33" s="150" t="str">
        <f t="shared" si="8"/>
        <v xml:space="preserve">empat, </v>
      </c>
      <c r="BC33" s="150">
        <f t="shared" si="9"/>
        <v>73</v>
      </c>
      <c r="BD33" s="150" t="str">
        <f t="shared" si="10"/>
        <v xml:space="preserve">lima, </v>
      </c>
      <c r="BE33" s="150" t="e">
        <f t="shared" si="11"/>
        <v>#VALUE!</v>
      </c>
      <c r="BF33" s="150" t="str">
        <f t="shared" si="12"/>
        <v/>
      </c>
      <c r="BG33" s="150" t="e">
        <f t="shared" si="13"/>
        <v>#VALUE!</v>
      </c>
      <c r="BH33" s="150" t="str">
        <f t="shared" si="14"/>
        <v/>
      </c>
      <c r="BI33" s="150" t="e">
        <f t="shared" si="15"/>
        <v>#VALUE!</v>
      </c>
      <c r="BJ33" s="150" t="str">
        <f t="shared" si="16"/>
        <v/>
      </c>
      <c r="BK33" s="150" t="e">
        <f t="shared" si="17"/>
        <v>#VALUE!</v>
      </c>
      <c r="BL33" s="150" t="str">
        <f t="shared" si="18"/>
        <v/>
      </c>
      <c r="BM33" s="150" t="e">
        <f t="shared" si="19"/>
        <v>#VALUE!</v>
      </c>
      <c r="BN33" s="150" t="str">
        <f t="shared" si="20"/>
        <v/>
      </c>
      <c r="BO33" s="26" t="str">
        <f t="shared" si="21"/>
        <v xml:space="preserve">Besaran Pokok/Turunan, Satuan Besaran, empat, lima, </v>
      </c>
      <c r="BP33" s="27" t="str">
        <f>IF(E33="X",'Isian Keg Perb &amp; Peng'!$CE$4,"")</f>
        <v>Mengerjakan soal</v>
      </c>
      <c r="BQ33" s="27" t="str">
        <f>IF(E33="X",'Isian Keg Perb &amp; Peng'!$CF$4,"")</f>
        <v>koreksi</v>
      </c>
    </row>
    <row r="34" spans="2:69" s="30" customFormat="1" ht="59.25" hidden="1" customHeight="1">
      <c r="B34" s="27">
        <f>'Analisis (p)'!A36</f>
        <v>23</v>
      </c>
      <c r="C34" s="25" t="str">
        <f>'Analisis (p)'!B36</f>
        <v>SHELLA PUSPITARINI</v>
      </c>
      <c r="D34" s="32"/>
      <c r="E34" s="27" t="str">
        <f>'Analisis (p)'!CJ36</f>
        <v>-</v>
      </c>
      <c r="F34" s="150" t="str">
        <f>IF('Koreksi (p)'!BC35='Isian Keg Perb &amp; Peng'!AP$4,'Isian Keg Perb &amp; Peng'!$A$4,IF('Koreksi (p)'!BC35='Isian Keg Perb &amp; Peng'!AP$5,'Isian Keg Perb &amp; Peng'!$A$5,IF('Koreksi (p)'!BC35='Isian Keg Perb &amp; Peng'!AP$6,'Isian Keg Perb &amp; Peng'!$A$6,IF('Koreksi (p)'!BC35='Isian Keg Perb &amp; Peng'!AP$7,'Isian Keg Perb &amp; Peng'!$A$7,IF('Koreksi (p)'!BC35='Isian Keg Perb &amp; Peng'!AP$8,'Isian Keg Perb &amp; Peng'!$A$8,IF('Koreksi (p)'!BC35='Isian Keg Perb &amp; Peng'!AP$9,'Isian Keg Perb &amp; Peng'!$A$9,IF('Koreksi (p)'!BC35='Isian Keg Perb &amp; Peng'!AP$10,'Isian Keg Perb &amp; Peng'!$A$10,IF('Koreksi (p)'!BC35='Isian Keg Perb &amp; Peng'!AP$11,'Isian Keg Perb &amp; Peng'!$A$11,IF('Koreksi (p)'!BC35='Isian Keg Perb &amp; Peng'!AP$12,'Isian Keg Perb &amp; Peng'!$A$12,IF('Koreksi (p)'!BC35='Isian Keg Perb &amp; Peng'!AP$13,'Isian Keg Perb &amp; Peng'!$A$13," "))))))))))</f>
        <v>Besaran Pokok/Turunan</v>
      </c>
      <c r="G34" s="150" t="str">
        <f>IF('Koreksi (p)'!BD35='Isian Keg Perb &amp; Peng'!AQ$4,'Isian Keg Perb &amp; Peng'!$A$4,IF('Koreksi (p)'!BD35='Isian Keg Perb &amp; Peng'!AQ$5,'Isian Keg Perb &amp; Peng'!$A$5,IF('Koreksi (p)'!BD35='Isian Keg Perb &amp; Peng'!AQ$6,'Isian Keg Perb &amp; Peng'!$A$6,IF('Koreksi (p)'!BD35='Isian Keg Perb &amp; Peng'!AQ$7,'Isian Keg Perb &amp; Peng'!$A$7,IF('Koreksi (p)'!BD35='Isian Keg Perb &amp; Peng'!AQ$8,'Isian Keg Perb &amp; Peng'!$A$8,IF('Koreksi (p)'!BD35='Isian Keg Perb &amp; Peng'!AQ$9,'Isian Keg Perb &amp; Peng'!$A$9,IF('Koreksi (p)'!BD35='Isian Keg Perb &amp; Peng'!AQ$10,'Isian Keg Perb &amp; Peng'!$A$10,IF('Koreksi (p)'!BD35='Isian Keg Perb &amp; Peng'!AQ$11,'Isian Keg Perb &amp; Peng'!$A$11,IF('Koreksi (p)'!BD35='Isian Keg Perb &amp; Peng'!AQ$12,'Isian Keg Perb &amp; Peng'!$A$12,IF('Koreksi (p)'!BD35='Isian Keg Perb &amp; Peng'!AQ$13,'Isian Keg Perb &amp; Peng'!$A$13," "))))))))))</f>
        <v xml:space="preserve"> </v>
      </c>
      <c r="H34" s="150" t="str">
        <f>IF('Koreksi (p)'!BE35='Isian Keg Perb &amp; Peng'!AR$4,'Isian Keg Perb &amp; Peng'!$A$4,IF('Koreksi (p)'!BE35='Isian Keg Perb &amp; Peng'!AR$5,'Isian Keg Perb &amp; Peng'!$A$5,IF('Koreksi (p)'!BE35='Isian Keg Perb &amp; Peng'!AR$6,'Isian Keg Perb &amp; Peng'!$A$6,IF('Koreksi (p)'!BE35='Isian Keg Perb &amp; Peng'!AR$7,'Isian Keg Perb &amp; Peng'!$A$7,IF('Koreksi (p)'!BE35='Isian Keg Perb &amp; Peng'!AR$8,'Isian Keg Perb &amp; Peng'!$A$8,IF('Koreksi (p)'!BE35='Isian Keg Perb &amp; Peng'!AR$9,'Isian Keg Perb &amp; Peng'!$A$9,IF('Koreksi (p)'!BE35='Isian Keg Perb &amp; Peng'!AR$10,'Isian Keg Perb &amp; Peng'!$A$10,IF('Koreksi (p)'!BE35='Isian Keg Perb &amp; Peng'!AR$11,'Isian Keg Perb &amp; Peng'!$A$11,IF('Koreksi (p)'!BE35='Isian Keg Perb &amp; Peng'!AR$12,'Isian Keg Perb &amp; Peng'!$A$12,IF('Koreksi (p)'!BE35='Isian Keg Perb &amp; Peng'!AR$13,'Isian Keg Perb &amp; Peng'!$A$13," "))))))))))</f>
        <v xml:space="preserve"> </v>
      </c>
      <c r="I34" s="150" t="str">
        <f>IF('Koreksi (p)'!BF35='Isian Keg Perb &amp; Peng'!AS$4,'Isian Keg Perb &amp; Peng'!$A$4,IF('Koreksi (p)'!BF35='Isian Keg Perb &amp; Peng'!AS$5,'Isian Keg Perb &amp; Peng'!$A$5,IF('Koreksi (p)'!BF35='Isian Keg Perb &amp; Peng'!AS$6,'Isian Keg Perb &amp; Peng'!$A$6,IF('Koreksi (p)'!BF35='Isian Keg Perb &amp; Peng'!AS$7,'Isian Keg Perb &amp; Peng'!$A$7,IF('Koreksi (p)'!BF35='Isian Keg Perb &amp; Peng'!AS$8,'Isian Keg Perb &amp; Peng'!$A$8,IF('Koreksi (p)'!BF35='Isian Keg Perb &amp; Peng'!AS$9,'Isian Keg Perb &amp; Peng'!$A$9,IF('Koreksi (p)'!BF35='Isian Keg Perb &amp; Peng'!AS$10,'Isian Keg Perb &amp; Peng'!$A$10,IF('Koreksi (p)'!BF35='Isian Keg Perb &amp; Peng'!AS$11,'Isian Keg Perb &amp; Peng'!$A$11,IF('Koreksi (p)'!BF35='Isian Keg Perb &amp; Peng'!AS$12,'Isian Keg Perb &amp; Peng'!$A$12,IF('Koreksi (p)'!BF35='Isian Keg Perb &amp; Peng'!AS$13,'Isian Keg Perb &amp; Peng'!$A$13," "))))))))))</f>
        <v>Satuan Besaran</v>
      </c>
      <c r="J34" s="150" t="str">
        <f>IF('Koreksi (p)'!BG35='Isian Keg Perb &amp; Peng'!AT$4,'Isian Keg Perb &amp; Peng'!$A$4,IF('Koreksi (p)'!BG35='Isian Keg Perb &amp; Peng'!AT$5,'Isian Keg Perb &amp; Peng'!$A$5,IF('Koreksi (p)'!BG35='Isian Keg Perb &amp; Peng'!AT$6,'Isian Keg Perb &amp; Peng'!$A$6,IF('Koreksi (p)'!BG35='Isian Keg Perb &amp; Peng'!AT$7,'Isian Keg Perb &amp; Peng'!$A$7,IF('Koreksi (p)'!BG35='Isian Keg Perb &amp; Peng'!AT$8,'Isian Keg Perb &amp; Peng'!$A$8,IF('Koreksi (p)'!BG35='Isian Keg Perb &amp; Peng'!AT$9,'Isian Keg Perb &amp; Peng'!$A$9,IF('Koreksi (p)'!BG35='Isian Keg Perb &amp; Peng'!AT$10,'Isian Keg Perb &amp; Peng'!$A$10,IF('Koreksi (p)'!BG35='Isian Keg Perb &amp; Peng'!AT$11,'Isian Keg Perb &amp; Peng'!$A$11,IF('Koreksi (p)'!BG35='Isian Keg Perb &amp; Peng'!AT$12,'Isian Keg Perb &amp; Peng'!$A$12,IF('Koreksi (p)'!BG35='Isian Keg Perb &amp; Peng'!AT$13,'Isian Keg Perb &amp; Peng'!$A$13," "))))))))))</f>
        <v>Satuan Besaran</v>
      </c>
      <c r="K34" s="150" t="str">
        <f>IF('Koreksi (p)'!BH35='Isian Keg Perb &amp; Peng'!AU$4,'Isian Keg Perb &amp; Peng'!$A$4,IF('Koreksi (p)'!BH35='Isian Keg Perb &amp; Peng'!AU$5,'Isian Keg Perb &amp; Peng'!$A$5,IF('Koreksi (p)'!BH35='Isian Keg Perb &amp; Peng'!AU$6,'Isian Keg Perb &amp; Peng'!$A$6,IF('Koreksi (p)'!BH35='Isian Keg Perb &amp; Peng'!AU$7,'Isian Keg Perb &amp; Peng'!$A$7,IF('Koreksi (p)'!BH35='Isian Keg Perb &amp; Peng'!AU$8,'Isian Keg Perb &amp; Peng'!$A$8,IF('Koreksi (p)'!BH35='Isian Keg Perb &amp; Peng'!AU$9,'Isian Keg Perb &amp; Peng'!$A$9,IF('Koreksi (p)'!BH35='Isian Keg Perb &amp; Peng'!AU$10,'Isian Keg Perb &amp; Peng'!$A$10,IF('Koreksi (p)'!BH35='Isian Keg Perb &amp; Peng'!AU$11,'Isian Keg Perb &amp; Peng'!$A$11,IF('Koreksi (p)'!BH35='Isian Keg Perb &amp; Peng'!AU$12,'Isian Keg Perb &amp; Peng'!$A$12,IF('Koreksi (p)'!BH35='Isian Keg Perb &amp; Peng'!AU$13,'Isian Keg Perb &amp; Peng'!$A$13," "))))))))))</f>
        <v xml:space="preserve"> </v>
      </c>
      <c r="L34" s="150" t="str">
        <f>IF('Koreksi (p)'!BI35='Isian Keg Perb &amp; Peng'!AV$4,'Isian Keg Perb &amp; Peng'!$A$4,IF('Koreksi (p)'!BI35='Isian Keg Perb &amp; Peng'!AV$5,'Isian Keg Perb &amp; Peng'!$A$5,IF('Koreksi (p)'!BI35='Isian Keg Perb &amp; Peng'!AV$6,'Isian Keg Perb &amp; Peng'!$A$6,IF('Koreksi (p)'!BI35='Isian Keg Perb &amp; Peng'!AV$7,'Isian Keg Perb &amp; Peng'!$A$7,IF('Koreksi (p)'!BI35='Isian Keg Perb &amp; Peng'!AV$8,'Isian Keg Perb &amp; Peng'!$A$8,IF('Koreksi (p)'!BI35='Isian Keg Perb &amp; Peng'!AV$9,'Isian Keg Perb &amp; Peng'!$A$9,IF('Koreksi (p)'!BI35='Isian Keg Perb &amp; Peng'!AV$10,'Isian Keg Perb &amp; Peng'!$A$10,IF('Koreksi (p)'!BI35='Isian Keg Perb &amp; Peng'!AV$11,'Isian Keg Perb &amp; Peng'!$A$11,IF('Koreksi (p)'!BI35='Isian Keg Perb &amp; Peng'!AV$12,'Isian Keg Perb &amp; Peng'!$A$12,IF('Koreksi (p)'!BI35='Isian Keg Perb &amp; Peng'!AV$13,'Isian Keg Perb &amp; Peng'!$A$13," "))))))))))</f>
        <v xml:space="preserve"> </v>
      </c>
      <c r="M34" s="150" t="str">
        <f>IF('Koreksi (p)'!BJ35='Isian Keg Perb &amp; Peng'!AW$4,'Isian Keg Perb &amp; Peng'!$A$4,IF('Koreksi (p)'!BJ35='Isian Keg Perb &amp; Peng'!AW$5,'Isian Keg Perb &amp; Peng'!$A$5,IF('Koreksi (p)'!BJ35='Isian Keg Perb &amp; Peng'!AW$6,'Isian Keg Perb &amp; Peng'!$A$6,IF('Koreksi (p)'!BJ35='Isian Keg Perb &amp; Peng'!AW$7,'Isian Keg Perb &amp; Peng'!$A$7,IF('Koreksi (p)'!BJ35='Isian Keg Perb &amp; Peng'!AW$8,'Isian Keg Perb &amp; Peng'!$A$8,IF('Koreksi (p)'!BJ35='Isian Keg Perb &amp; Peng'!AW$9,'Isian Keg Perb &amp; Peng'!$A$9,IF('Koreksi (p)'!BJ35='Isian Keg Perb &amp; Peng'!AW$10,'Isian Keg Perb &amp; Peng'!$A$10,IF('Koreksi (p)'!BJ35='Isian Keg Perb &amp; Peng'!AW$11,'Isian Keg Perb &amp; Peng'!$A$11,IF('Koreksi (p)'!BJ35='Isian Keg Perb &amp; Peng'!AW$12,'Isian Keg Perb &amp; Peng'!$A$12,IF('Koreksi (p)'!BJ35='Isian Keg Perb &amp; Peng'!AW$13,'Isian Keg Perb &amp; Peng'!$A$13," "))))))))))</f>
        <v xml:space="preserve"> </v>
      </c>
      <c r="N34" s="150" t="str">
        <f>IF('Koreksi (p)'!BK35='Isian Keg Perb &amp; Peng'!AX$4,'Isian Keg Perb &amp; Peng'!$A$4,IF('Koreksi (p)'!BK35='Isian Keg Perb &amp; Peng'!AX$5,'Isian Keg Perb &amp; Peng'!$A$5,IF('Koreksi (p)'!BK35='Isian Keg Perb &amp; Peng'!AX$6,'Isian Keg Perb &amp; Peng'!$A$6,IF('Koreksi (p)'!BK35='Isian Keg Perb &amp; Peng'!AX$7,'Isian Keg Perb &amp; Peng'!$A$7,IF('Koreksi (p)'!BK35='Isian Keg Perb &amp; Peng'!AX$8,'Isian Keg Perb &amp; Peng'!$A$8,IF('Koreksi (p)'!BK35='Isian Keg Perb &amp; Peng'!AX$9,'Isian Keg Perb &amp; Peng'!$A$9,IF('Koreksi (p)'!BK35='Isian Keg Perb &amp; Peng'!AX$10,'Isian Keg Perb &amp; Peng'!$A$10,IF('Koreksi (p)'!BK35='Isian Keg Perb &amp; Peng'!AX$11,'Isian Keg Perb &amp; Peng'!$A$11,IF('Koreksi (p)'!BK35='Isian Keg Perb &amp; Peng'!AX$12,'Isian Keg Perb &amp; Peng'!$A$12,IF('Koreksi (p)'!BK35='Isian Keg Perb &amp; Peng'!AX$13,'Isian Keg Perb &amp; Peng'!$A$13," "))))))))))</f>
        <v xml:space="preserve"> </v>
      </c>
      <c r="O34" s="150" t="str">
        <f>IF('Koreksi (p)'!BL35='Isian Keg Perb &amp; Peng'!AY$4,'Isian Keg Perb &amp; Peng'!$A$4,IF('Koreksi (p)'!BL35='Isian Keg Perb &amp; Peng'!AY$5,'Isian Keg Perb &amp; Peng'!$A$5,IF('Koreksi (p)'!BL35='Isian Keg Perb &amp; Peng'!AY$6,'Isian Keg Perb &amp; Peng'!$A$6,IF('Koreksi (p)'!BL35='Isian Keg Perb &amp; Peng'!AY$7,'Isian Keg Perb &amp; Peng'!$A$7,IF('Koreksi (p)'!BL35='Isian Keg Perb &amp; Peng'!AY$8,'Isian Keg Perb &amp; Peng'!$A$8,IF('Koreksi (p)'!BL35='Isian Keg Perb &amp; Peng'!AY$9,'Isian Keg Perb &amp; Peng'!$A$9,IF('Koreksi (p)'!BL35='Isian Keg Perb &amp; Peng'!AY$10,'Isian Keg Perb &amp; Peng'!$A$10,IF('Koreksi (p)'!BL35='Isian Keg Perb &amp; Peng'!AY$11,'Isian Keg Perb &amp; Peng'!$A$11,IF('Koreksi (p)'!BL35='Isian Keg Perb &amp; Peng'!AY$12,'Isian Keg Perb &amp; Peng'!$A$12,IF('Koreksi (p)'!BL35='Isian Keg Perb &amp; Peng'!AY$13,'Isian Keg Perb &amp; Peng'!$A$13," "))))))))))</f>
        <v xml:space="preserve"> </v>
      </c>
      <c r="P34" s="150" t="str">
        <f>IF('Koreksi (p)'!BM35='Isian Keg Perb &amp; Peng'!AZ$4,'Isian Keg Perb &amp; Peng'!$A$4,IF('Koreksi (p)'!BM35='Isian Keg Perb &amp; Peng'!AZ$5,'Isian Keg Perb &amp; Peng'!$A$5,IF('Koreksi (p)'!BM35='Isian Keg Perb &amp; Peng'!AZ$6,'Isian Keg Perb &amp; Peng'!$A$6,IF('Koreksi (p)'!BM35='Isian Keg Perb &amp; Peng'!AZ$7,'Isian Keg Perb &amp; Peng'!$A$7,IF('Koreksi (p)'!BM35='Isian Keg Perb &amp; Peng'!AZ$8,'Isian Keg Perb &amp; Peng'!$A$8,IF('Koreksi (p)'!BM35='Isian Keg Perb &amp; Peng'!AZ$9,'Isian Keg Perb &amp; Peng'!$A$9,IF('Koreksi (p)'!BM35='Isian Keg Perb &amp; Peng'!AZ$10,'Isian Keg Perb &amp; Peng'!$A$10,IF('Koreksi (p)'!BM35='Isian Keg Perb &amp; Peng'!AZ$11,'Isian Keg Perb &amp; Peng'!$A$11,IF('Koreksi (p)'!BM35='Isian Keg Perb &amp; Peng'!AZ$12,'Isian Keg Perb &amp; Peng'!$A$12,IF('Koreksi (p)'!BM35='Isian Keg Perb &amp; Peng'!AZ$13,'Isian Keg Perb &amp; Peng'!$A$13," "))))))))))</f>
        <v xml:space="preserve"> </v>
      </c>
      <c r="Q34" s="150" t="str">
        <f>IF('Koreksi (p)'!BN35='Isian Keg Perb &amp; Peng'!BA$4,'Isian Keg Perb &amp; Peng'!$A$4,IF('Koreksi (p)'!BN35='Isian Keg Perb &amp; Peng'!BA$5,'Isian Keg Perb &amp; Peng'!$A$5,IF('Koreksi (p)'!BN35='Isian Keg Perb &amp; Peng'!BA$6,'Isian Keg Perb &amp; Peng'!$A$6,IF('Koreksi (p)'!BN35='Isian Keg Perb &amp; Peng'!BA$7,'Isian Keg Perb &amp; Peng'!$A$7,IF('Koreksi (p)'!BN35='Isian Keg Perb &amp; Peng'!BA$8,'Isian Keg Perb &amp; Peng'!$A$8,IF('Koreksi (p)'!BN35='Isian Keg Perb &amp; Peng'!BA$9,'Isian Keg Perb &amp; Peng'!$A$9,IF('Koreksi (p)'!BN35='Isian Keg Perb &amp; Peng'!BA$10,'Isian Keg Perb &amp; Peng'!$A$10,IF('Koreksi (p)'!BN35='Isian Keg Perb &amp; Peng'!BA$11,'Isian Keg Perb &amp; Peng'!$A$11,IF('Koreksi (p)'!BN35='Isian Keg Perb &amp; Peng'!BA$12,'Isian Keg Perb &amp; Peng'!$A$12,IF('Koreksi (p)'!BN35='Isian Keg Perb &amp; Peng'!BA$13,'Isian Keg Perb &amp; Peng'!$A$13," "))))))))))</f>
        <v xml:space="preserve"> </v>
      </c>
      <c r="R34" s="150" t="str">
        <f>IF('Koreksi (p)'!BO35='Isian Keg Perb &amp; Peng'!BB$4,'Isian Keg Perb &amp; Peng'!$A$4,IF('Koreksi (p)'!BO35='Isian Keg Perb &amp; Peng'!BB$5,'Isian Keg Perb &amp; Peng'!$A$5,IF('Koreksi (p)'!BO35='Isian Keg Perb &amp; Peng'!BB$6,'Isian Keg Perb &amp; Peng'!$A$6,IF('Koreksi (p)'!BO35='Isian Keg Perb &amp; Peng'!BB$7,'Isian Keg Perb &amp; Peng'!$A$7,IF('Koreksi (p)'!BO35='Isian Keg Perb &amp; Peng'!BB$8,'Isian Keg Perb &amp; Peng'!$A$8,IF('Koreksi (p)'!BO35='Isian Keg Perb &amp; Peng'!BB$9,'Isian Keg Perb &amp; Peng'!$A$9,IF('Koreksi (p)'!BO35='Isian Keg Perb &amp; Peng'!BB$10,'Isian Keg Perb &amp; Peng'!$A$10,IF('Koreksi (p)'!BO35='Isian Keg Perb &amp; Peng'!BB$11,'Isian Keg Perb &amp; Peng'!$A$11,IF('Koreksi (p)'!BO35='Isian Keg Perb &amp; Peng'!BB$12,'Isian Keg Perb &amp; Peng'!$A$12,IF('Koreksi (p)'!BO35='Isian Keg Perb &amp; Peng'!BB$13,'Isian Keg Perb &amp; Peng'!$A$13," "))))))))))</f>
        <v xml:space="preserve"> </v>
      </c>
      <c r="S34" s="150" t="str">
        <f>IF('Koreksi (p)'!BP35='Isian Keg Perb &amp; Peng'!BC$4,'Isian Keg Perb &amp; Peng'!$A$4,IF('Koreksi (p)'!BP35='Isian Keg Perb &amp; Peng'!BC$5,'Isian Keg Perb &amp; Peng'!$A$5,IF('Koreksi (p)'!BP35='Isian Keg Perb &amp; Peng'!BC$6,'Isian Keg Perb &amp; Peng'!$A$6,IF('Koreksi (p)'!BP35='Isian Keg Perb &amp; Peng'!BC$7,'Isian Keg Perb &amp; Peng'!$A$7,IF('Koreksi (p)'!BP35='Isian Keg Perb &amp; Peng'!BC$8,'Isian Keg Perb &amp; Peng'!$A$8,IF('Koreksi (p)'!BP35='Isian Keg Perb &amp; Peng'!BC$9,'Isian Keg Perb &amp; Peng'!$A$9,IF('Koreksi (p)'!BP35='Isian Keg Perb &amp; Peng'!BC$10,'Isian Keg Perb &amp; Peng'!$A$10,IF('Koreksi (p)'!BP35='Isian Keg Perb &amp; Peng'!BC$11,'Isian Keg Perb &amp; Peng'!$A$11,IF('Koreksi (p)'!BP35='Isian Keg Perb &amp; Peng'!BC$12,'Isian Keg Perb &amp; Peng'!$A$12,IF('Koreksi (p)'!BP35='Isian Keg Perb &amp; Peng'!BC$13,'Isian Keg Perb &amp; Peng'!$A$13," "))))))))))</f>
        <v xml:space="preserve"> </v>
      </c>
      <c r="T34" s="150" t="str">
        <f>IF('Koreksi (p)'!BQ35='Isian Keg Perb &amp; Peng'!BD$4,'Isian Keg Perb &amp; Peng'!$A$4,IF('Koreksi (p)'!BQ35='Isian Keg Perb &amp; Peng'!BD$5,'Isian Keg Perb &amp; Peng'!$A$5,IF('Koreksi (p)'!BQ35='Isian Keg Perb &amp; Peng'!BD$6,'Isian Keg Perb &amp; Peng'!$A$6,IF('Koreksi (p)'!BQ35='Isian Keg Perb &amp; Peng'!BD$7,'Isian Keg Perb &amp; Peng'!$A$7,IF('Koreksi (p)'!BQ35='Isian Keg Perb &amp; Peng'!BD$8,'Isian Keg Perb &amp; Peng'!$A$8,IF('Koreksi (p)'!BQ35='Isian Keg Perb &amp; Peng'!BD$9,'Isian Keg Perb &amp; Peng'!$A$9,IF('Koreksi (p)'!BQ35='Isian Keg Perb &amp; Peng'!BD$10,'Isian Keg Perb &amp; Peng'!$A$10,IF('Koreksi (p)'!BQ35='Isian Keg Perb &amp; Peng'!BD$11,'Isian Keg Perb &amp; Peng'!$A$11,IF('Koreksi (p)'!BQ35='Isian Keg Perb &amp; Peng'!BD$12,'Isian Keg Perb &amp; Peng'!$A$12,IF('Koreksi (p)'!BQ35='Isian Keg Perb &amp; Peng'!BD$13,'Isian Keg Perb &amp; Peng'!$A$13," "))))))))))</f>
        <v xml:space="preserve"> </v>
      </c>
      <c r="U34" s="150" t="str">
        <f>IF('Koreksi (p)'!BR35='Isian Keg Perb &amp; Peng'!BE$4,'Isian Keg Perb &amp; Peng'!$A$4,IF('Koreksi (p)'!BR35='Isian Keg Perb &amp; Peng'!BE$5,'Isian Keg Perb &amp; Peng'!$A$5,IF('Koreksi (p)'!BR35='Isian Keg Perb &amp; Peng'!BE$6,'Isian Keg Perb &amp; Peng'!$A$6,IF('Koreksi (p)'!BR35='Isian Keg Perb &amp; Peng'!BE$7,'Isian Keg Perb &amp; Peng'!$A$7,IF('Koreksi (p)'!BR35='Isian Keg Perb &amp; Peng'!BE$8,'Isian Keg Perb &amp; Peng'!$A$8,IF('Koreksi (p)'!BR35='Isian Keg Perb &amp; Peng'!BE$9,'Isian Keg Perb &amp; Peng'!$A$9,IF('Koreksi (p)'!BR35='Isian Keg Perb &amp; Peng'!BE$10,'Isian Keg Perb &amp; Peng'!$A$10,IF('Koreksi (p)'!BR35='Isian Keg Perb &amp; Peng'!BE$11,'Isian Keg Perb &amp; Peng'!$A$11,IF('Koreksi (p)'!BR35='Isian Keg Perb &amp; Peng'!BE$12,'Isian Keg Perb &amp; Peng'!$A$12,IF('Koreksi (p)'!BR35='Isian Keg Perb &amp; Peng'!BE$13,'Isian Keg Perb &amp; Peng'!$A$13," "))))))))))</f>
        <v xml:space="preserve"> </v>
      </c>
      <c r="V34" s="150" t="str">
        <f>IF('Koreksi (p)'!BS35='Isian Keg Perb &amp; Peng'!BF$4,'Isian Keg Perb &amp; Peng'!$A$4,IF('Koreksi (p)'!BS35='Isian Keg Perb &amp; Peng'!BF$5,'Isian Keg Perb &amp; Peng'!$A$5,IF('Koreksi (p)'!BS35='Isian Keg Perb &amp; Peng'!BF$6,'Isian Keg Perb &amp; Peng'!$A$6,IF('Koreksi (p)'!BS35='Isian Keg Perb &amp; Peng'!BF$7,'Isian Keg Perb &amp; Peng'!$A$7,IF('Koreksi (p)'!BS35='Isian Keg Perb &amp; Peng'!BF$8,'Isian Keg Perb &amp; Peng'!$A$8,IF('Koreksi (p)'!BS35='Isian Keg Perb &amp; Peng'!BF$9,'Isian Keg Perb &amp; Peng'!$A$9,IF('Koreksi (p)'!BS35='Isian Keg Perb &amp; Peng'!BF$10,'Isian Keg Perb &amp; Peng'!$A$10,IF('Koreksi (p)'!BS35='Isian Keg Perb &amp; Peng'!BF$11,'Isian Keg Perb &amp; Peng'!$A$11,IF('Koreksi (p)'!BS35='Isian Keg Perb &amp; Peng'!BF$12,'Isian Keg Perb &amp; Peng'!$A$12,IF('Koreksi (p)'!BS35='Isian Keg Perb &amp; Peng'!BF$13,'Isian Keg Perb &amp; Peng'!$A$13," "))))))))))</f>
        <v xml:space="preserve"> </v>
      </c>
      <c r="W34" s="150" t="str">
        <f>IF('Koreksi (p)'!BT35='Isian Keg Perb &amp; Peng'!BG$4,'Isian Keg Perb &amp; Peng'!$A$4,IF('Koreksi (p)'!BT35='Isian Keg Perb &amp; Peng'!BG$5,'Isian Keg Perb &amp; Peng'!$A$5,IF('Koreksi (p)'!BT35='Isian Keg Perb &amp; Peng'!BG$6,'Isian Keg Perb &amp; Peng'!$A$6,IF('Koreksi (p)'!BT35='Isian Keg Perb &amp; Peng'!BG$7,'Isian Keg Perb &amp; Peng'!$A$7,IF('Koreksi (p)'!BT35='Isian Keg Perb &amp; Peng'!BG$8,'Isian Keg Perb &amp; Peng'!$A$8,IF('Koreksi (p)'!BT35='Isian Keg Perb &amp; Peng'!BG$9,'Isian Keg Perb &amp; Peng'!$A$9,IF('Koreksi (p)'!BT35='Isian Keg Perb &amp; Peng'!BG$10,'Isian Keg Perb &amp; Peng'!$A$10,IF('Koreksi (p)'!BT35='Isian Keg Perb &amp; Peng'!BG$11,'Isian Keg Perb &amp; Peng'!$A$11,IF('Koreksi (p)'!BT35='Isian Keg Perb &amp; Peng'!BG$12,'Isian Keg Perb &amp; Peng'!$A$12,IF('Koreksi (p)'!BT35='Isian Keg Perb &amp; Peng'!BG$13,'Isian Keg Perb &amp; Peng'!$A$13," "))))))))))</f>
        <v xml:space="preserve"> </v>
      </c>
      <c r="X34" s="150" t="str">
        <f>IF('Koreksi (p)'!BU35='Isian Keg Perb &amp; Peng'!BH$4,'Isian Keg Perb &amp; Peng'!$A$4,IF('Koreksi (p)'!BU35='Isian Keg Perb &amp; Peng'!BH$5,'Isian Keg Perb &amp; Peng'!$A$5,IF('Koreksi (p)'!BU35='Isian Keg Perb &amp; Peng'!BH$6,'Isian Keg Perb &amp; Peng'!$A$6,IF('Koreksi (p)'!BU35='Isian Keg Perb &amp; Peng'!BH$7,'Isian Keg Perb &amp; Peng'!$A$7,IF('Koreksi (p)'!BU35='Isian Keg Perb &amp; Peng'!BH$8,'Isian Keg Perb &amp; Peng'!$A$8,IF('Koreksi (p)'!BU35='Isian Keg Perb &amp; Peng'!BH$9,'Isian Keg Perb &amp; Peng'!$A$9,IF('Koreksi (p)'!BU35='Isian Keg Perb &amp; Peng'!BH$10,'Isian Keg Perb &amp; Peng'!$A$10,IF('Koreksi (p)'!BU35='Isian Keg Perb &amp; Peng'!BH$11,'Isian Keg Perb &amp; Peng'!$A$11,IF('Koreksi (p)'!BU35='Isian Keg Perb &amp; Peng'!BH$12,'Isian Keg Perb &amp; Peng'!$A$12,IF('Koreksi (p)'!BU35='Isian Keg Perb &amp; Peng'!BH$13,'Isian Keg Perb &amp; Peng'!$A$13," "))))))))))</f>
        <v xml:space="preserve"> </v>
      </c>
      <c r="Y34" s="150" t="str">
        <f>IF('Koreksi (p)'!BV35='Isian Keg Perb &amp; Peng'!BI$4,'Isian Keg Perb &amp; Peng'!$A$4,IF('Koreksi (p)'!BV35='Isian Keg Perb &amp; Peng'!BI$5,'Isian Keg Perb &amp; Peng'!$A$5,IF('Koreksi (p)'!BV35='Isian Keg Perb &amp; Peng'!BI$6,'Isian Keg Perb &amp; Peng'!$A$6,IF('Koreksi (p)'!BV35='Isian Keg Perb &amp; Peng'!BI$7,'Isian Keg Perb &amp; Peng'!$A$7,IF('Koreksi (p)'!BV35='Isian Keg Perb &amp; Peng'!BI$8,'Isian Keg Perb &amp; Peng'!$A$8,IF('Koreksi (p)'!BV35='Isian Keg Perb &amp; Peng'!BI$9,'Isian Keg Perb &amp; Peng'!$A$9,IF('Koreksi (p)'!BV35='Isian Keg Perb &amp; Peng'!BI$10,'Isian Keg Perb &amp; Peng'!$A$10,IF('Koreksi (p)'!BV35='Isian Keg Perb &amp; Peng'!BI$11,'Isian Keg Perb &amp; Peng'!$A$11,IF('Koreksi (p)'!BV35='Isian Keg Perb &amp; Peng'!BI$12,'Isian Keg Perb &amp; Peng'!$A$12,IF('Koreksi (p)'!BV35='Isian Keg Perb &amp; Peng'!BI$13,'Isian Keg Perb &amp; Peng'!$A$13," "))))))))))</f>
        <v xml:space="preserve"> </v>
      </c>
      <c r="Z34" s="150" t="str">
        <f>IF('Koreksi (p)'!BW35='Isian Keg Perb &amp; Peng'!BJ$4,'Isian Keg Perb &amp; Peng'!$A$4,IF('Koreksi (p)'!BW35='Isian Keg Perb &amp; Peng'!BJ$5,'Isian Keg Perb &amp; Peng'!$A$5,IF('Koreksi (p)'!BW35='Isian Keg Perb &amp; Peng'!BJ$6,'Isian Keg Perb &amp; Peng'!$A$6,IF('Koreksi (p)'!BW35='Isian Keg Perb &amp; Peng'!BJ$7,'Isian Keg Perb &amp; Peng'!$A$7,IF('Koreksi (p)'!BW35='Isian Keg Perb &amp; Peng'!BJ$8,'Isian Keg Perb &amp; Peng'!$A$8,IF('Koreksi (p)'!BW35='Isian Keg Perb &amp; Peng'!BJ$9,'Isian Keg Perb &amp; Peng'!$A$9,IF('Koreksi (p)'!BW35='Isian Keg Perb &amp; Peng'!BJ$10,'Isian Keg Perb &amp; Peng'!$A$10,IF('Koreksi (p)'!BW35='Isian Keg Perb &amp; Peng'!BJ$11,'Isian Keg Perb &amp; Peng'!$A$11,IF('Koreksi (p)'!BW35='Isian Keg Perb &amp; Peng'!BJ$12,'Isian Keg Perb &amp; Peng'!$A$12,IF('Koreksi (p)'!BW35='Isian Keg Perb &amp; Peng'!BJ$13,'Isian Keg Perb &amp; Peng'!$A$13," "))))))))))</f>
        <v xml:space="preserve"> </v>
      </c>
      <c r="AA34" s="150" t="str">
        <f>IF('Koreksi (p)'!BX35='Isian Keg Perb &amp; Peng'!BK$4,'Isian Keg Perb &amp; Peng'!$A$4,IF('Koreksi (p)'!BX35='Isian Keg Perb &amp; Peng'!BK$5,'Isian Keg Perb &amp; Peng'!$A$5,IF('Koreksi (p)'!BX35='Isian Keg Perb &amp; Peng'!BK$6,'Isian Keg Perb &amp; Peng'!$A$6,IF('Koreksi (p)'!BX35='Isian Keg Perb &amp; Peng'!BK$7,'Isian Keg Perb &amp; Peng'!$A$7,IF('Koreksi (p)'!BX35='Isian Keg Perb &amp; Peng'!BK$8,'Isian Keg Perb &amp; Peng'!$A$8,IF('Koreksi (p)'!BX35='Isian Keg Perb &amp; Peng'!BK$9,'Isian Keg Perb &amp; Peng'!$A$9,IF('Koreksi (p)'!BX35='Isian Keg Perb &amp; Peng'!BK$10,'Isian Keg Perb &amp; Peng'!$A$10,IF('Koreksi (p)'!BX35='Isian Keg Perb &amp; Peng'!BK$11,'Isian Keg Perb &amp; Peng'!$A$11,IF('Koreksi (p)'!BX35='Isian Keg Perb &amp; Peng'!BK$12,'Isian Keg Perb &amp; Peng'!$A$12,IF('Koreksi (p)'!BX35='Isian Keg Perb &amp; Peng'!BK$13,'Isian Keg Perb &amp; Peng'!$A$13," "))))))))))</f>
        <v xml:space="preserve"> </v>
      </c>
      <c r="AB34" s="150" t="str">
        <f>IF('Koreksi (p)'!BY35='Isian Keg Perb &amp; Peng'!BL$4,'Isian Keg Perb &amp; Peng'!$A$4,IF('Koreksi (p)'!BY35='Isian Keg Perb &amp; Peng'!BL$5,'Isian Keg Perb &amp; Peng'!$A$5,IF('Koreksi (p)'!BY35='Isian Keg Perb &amp; Peng'!BL$6,'Isian Keg Perb &amp; Peng'!$A$6,IF('Koreksi (p)'!BY35='Isian Keg Perb &amp; Peng'!BL$7,'Isian Keg Perb &amp; Peng'!$A$7,IF('Koreksi (p)'!BY35='Isian Keg Perb &amp; Peng'!BL$8,'Isian Keg Perb &amp; Peng'!$A$8,IF('Koreksi (p)'!BY35='Isian Keg Perb &amp; Peng'!BL$9,'Isian Keg Perb &amp; Peng'!$A$9,IF('Koreksi (p)'!BY35='Isian Keg Perb &amp; Peng'!BL$10,'Isian Keg Perb &amp; Peng'!$A$10,IF('Koreksi (p)'!BY35='Isian Keg Perb &amp; Peng'!BL$11,'Isian Keg Perb &amp; Peng'!$A$11,IF('Koreksi (p)'!BY35='Isian Keg Perb &amp; Peng'!BL$12,'Isian Keg Perb &amp; Peng'!$A$12,IF('Koreksi (p)'!BY35='Isian Keg Perb &amp; Peng'!BL$13,'Isian Keg Perb &amp; Peng'!$A$13," "))))))))))</f>
        <v xml:space="preserve"> </v>
      </c>
      <c r="AC34" s="150" t="str">
        <f>IF('Koreksi (p)'!BZ35='Isian Keg Perb &amp; Peng'!BM$4,'Isian Keg Perb &amp; Peng'!$A$4,IF('Koreksi (p)'!BZ35='Isian Keg Perb &amp; Peng'!BM$5,'Isian Keg Perb &amp; Peng'!$A$5,IF('Koreksi (p)'!BZ35='Isian Keg Perb &amp; Peng'!BM$6,'Isian Keg Perb &amp; Peng'!$A$6,IF('Koreksi (p)'!BZ35='Isian Keg Perb &amp; Peng'!BM$7,'Isian Keg Perb &amp; Peng'!$A$7,IF('Koreksi (p)'!BZ35='Isian Keg Perb &amp; Peng'!BM$8,'Isian Keg Perb &amp; Peng'!$A$8,IF('Koreksi (p)'!BZ35='Isian Keg Perb &amp; Peng'!BM$9,'Isian Keg Perb &amp; Peng'!$A$9,IF('Koreksi (p)'!BZ35='Isian Keg Perb &amp; Peng'!BM$10,'Isian Keg Perb &amp; Peng'!$A$10,IF('Koreksi (p)'!BZ35='Isian Keg Perb &amp; Peng'!BM$11,'Isian Keg Perb &amp; Peng'!$A$11,IF('Koreksi (p)'!BZ35='Isian Keg Perb &amp; Peng'!BM$12,'Isian Keg Perb &amp; Peng'!$A$12,IF('Koreksi (p)'!BZ35='Isian Keg Perb &amp; Peng'!BM$13,'Isian Keg Perb &amp; Peng'!$A$13," "))))))))))</f>
        <v xml:space="preserve"> </v>
      </c>
      <c r="AD34" s="150" t="str">
        <f>IF('Koreksi (p)'!CA35='Isian Keg Perb &amp; Peng'!BN$4,'Isian Keg Perb &amp; Peng'!$A$4,IF('Koreksi (p)'!CA35='Isian Keg Perb &amp; Peng'!BN$5,'Isian Keg Perb &amp; Peng'!$A$5,IF('Koreksi (p)'!CA35='Isian Keg Perb &amp; Peng'!BN$6,'Isian Keg Perb &amp; Peng'!$A$6,IF('Koreksi (p)'!CA35='Isian Keg Perb &amp; Peng'!BN$7,'Isian Keg Perb &amp; Peng'!$A$7,IF('Koreksi (p)'!CA35='Isian Keg Perb &amp; Peng'!BN$8,'Isian Keg Perb &amp; Peng'!$A$8,IF('Koreksi (p)'!CA35='Isian Keg Perb &amp; Peng'!BN$9,'Isian Keg Perb &amp; Peng'!$A$9,IF('Koreksi (p)'!CA35='Isian Keg Perb &amp; Peng'!BN$10,'Isian Keg Perb &amp; Peng'!$A$10,IF('Koreksi (p)'!CA35='Isian Keg Perb &amp; Peng'!BN$11,'Isian Keg Perb &amp; Peng'!$A$11,IF('Koreksi (p)'!CA35='Isian Keg Perb &amp; Peng'!BN$12,'Isian Keg Perb &amp; Peng'!$A$12,IF('Koreksi (p)'!CA35='Isian Keg Perb &amp; Peng'!BN$13,'Isian Keg Perb &amp; Peng'!$A$13," "))))))))))</f>
        <v xml:space="preserve"> </v>
      </c>
      <c r="AE34" s="150" t="str">
        <f>IF('Koreksi (p)'!CB35='Isian Keg Perb &amp; Peng'!BO$4,'Isian Keg Perb &amp; Peng'!$A$4,IF('Koreksi (p)'!CB35='Isian Keg Perb &amp; Peng'!BO$5,'Isian Keg Perb &amp; Peng'!$A$5,IF('Koreksi (p)'!CB35='Isian Keg Perb &amp; Peng'!BO$6,'Isian Keg Perb &amp; Peng'!$A$6,IF('Koreksi (p)'!CB35='Isian Keg Perb &amp; Peng'!BO$7,'Isian Keg Perb &amp; Peng'!$A$7,IF('Koreksi (p)'!CB35='Isian Keg Perb &amp; Peng'!BO$8,'Isian Keg Perb &amp; Peng'!$A$8,IF('Koreksi (p)'!CB35='Isian Keg Perb &amp; Peng'!BO$9,'Isian Keg Perb &amp; Peng'!$A$9,IF('Koreksi (p)'!CB35='Isian Keg Perb &amp; Peng'!BO$10,'Isian Keg Perb &amp; Peng'!$A$10,IF('Koreksi (p)'!CB35='Isian Keg Perb &amp; Peng'!BO$11,'Isian Keg Perb &amp; Peng'!$A$11,IF('Koreksi (p)'!CB35='Isian Keg Perb &amp; Peng'!BO$12,'Isian Keg Perb &amp; Peng'!$A$12,IF('Koreksi (p)'!CB35='Isian Keg Perb &amp; Peng'!BO$13,'Isian Keg Perb &amp; Peng'!$A$13," "))))))))))</f>
        <v xml:space="preserve"> </v>
      </c>
      <c r="AF34" s="150" t="str">
        <f>IF('Koreksi (p)'!CC35='Isian Keg Perb &amp; Peng'!BP$4,'Isian Keg Perb &amp; Peng'!$A$4,IF('Koreksi (p)'!CC35='Isian Keg Perb &amp; Peng'!BP$5,'Isian Keg Perb &amp; Peng'!$A$5,IF('Koreksi (p)'!CC35='Isian Keg Perb &amp; Peng'!BP$6,'Isian Keg Perb &amp; Peng'!$A$6,IF('Koreksi (p)'!CC35='Isian Keg Perb &amp; Peng'!BP$7,'Isian Keg Perb &amp; Peng'!$A$7,IF('Koreksi (p)'!CC35='Isian Keg Perb &amp; Peng'!BP$8,'Isian Keg Perb &amp; Peng'!$A$8,IF('Koreksi (p)'!CC35='Isian Keg Perb &amp; Peng'!BP$9,'Isian Keg Perb &amp; Peng'!$A$9,IF('Koreksi (p)'!CC35='Isian Keg Perb &amp; Peng'!BP$10,'Isian Keg Perb &amp; Peng'!$A$10,IF('Koreksi (p)'!CC35='Isian Keg Perb &amp; Peng'!BP$11,'Isian Keg Perb &amp; Peng'!$A$11,IF('Koreksi (p)'!CC35='Isian Keg Perb &amp; Peng'!BP$12,'Isian Keg Perb &amp; Peng'!$A$12,IF('Koreksi (p)'!CC35='Isian Keg Perb &amp; Peng'!BP$13,'Isian Keg Perb &amp; Peng'!$A$13," "))))))))))</f>
        <v xml:space="preserve"> </v>
      </c>
      <c r="AG34" s="150" t="str">
        <f>IF('Koreksi (p)'!CD35='Isian Keg Perb &amp; Peng'!BQ$4,'Isian Keg Perb &amp; Peng'!$A$4,IF('Koreksi (p)'!CD35='Isian Keg Perb &amp; Peng'!BQ$5,'Isian Keg Perb &amp; Peng'!$A$5,IF('Koreksi (p)'!CD35='Isian Keg Perb &amp; Peng'!BQ$6,'Isian Keg Perb &amp; Peng'!$A$6,IF('Koreksi (p)'!CD35='Isian Keg Perb &amp; Peng'!BQ$7,'Isian Keg Perb &amp; Peng'!$A$7,IF('Koreksi (p)'!CD35='Isian Keg Perb &amp; Peng'!BQ$8,'Isian Keg Perb &amp; Peng'!$A$8,IF('Koreksi (p)'!CD35='Isian Keg Perb &amp; Peng'!BQ$9,'Isian Keg Perb &amp; Peng'!$A$9,IF('Koreksi (p)'!CD35='Isian Keg Perb &amp; Peng'!BQ$10,'Isian Keg Perb &amp; Peng'!$A$10,IF('Koreksi (p)'!CD35='Isian Keg Perb &amp; Peng'!BQ$11,'Isian Keg Perb &amp; Peng'!$A$11,IF('Koreksi (p)'!CD35='Isian Keg Perb &amp; Peng'!BQ$12,'Isian Keg Perb &amp; Peng'!$A$12,IF('Koreksi (p)'!CD35='Isian Keg Perb &amp; Peng'!BQ$13,'Isian Keg Perb &amp; Peng'!$A$13," "))))))))))</f>
        <v xml:space="preserve"> </v>
      </c>
      <c r="AH34" s="150" t="str">
        <f>IF('Koreksi (p)'!CE35='Isian Keg Perb &amp; Peng'!BR$4,'Isian Keg Perb &amp; Peng'!$A$4,IF('Koreksi (p)'!CE35='Isian Keg Perb &amp; Peng'!BR$5,'Isian Keg Perb &amp; Peng'!$A$5,IF('Koreksi (p)'!CE35='Isian Keg Perb &amp; Peng'!BR$6,'Isian Keg Perb &amp; Peng'!$A$6,IF('Koreksi (p)'!CE35='Isian Keg Perb &amp; Peng'!BR$7,'Isian Keg Perb &amp; Peng'!$A$7,IF('Koreksi (p)'!CE35='Isian Keg Perb &amp; Peng'!BR$8,'Isian Keg Perb &amp; Peng'!$A$8,IF('Koreksi (p)'!CE35='Isian Keg Perb &amp; Peng'!BR$9,'Isian Keg Perb &amp; Peng'!$A$9,IF('Koreksi (p)'!CE35='Isian Keg Perb &amp; Peng'!BR$10,'Isian Keg Perb &amp; Peng'!$A$10,IF('Koreksi (p)'!CE35='Isian Keg Perb &amp; Peng'!BR$11,'Isian Keg Perb &amp; Peng'!$A$11,IF('Koreksi (p)'!CE35='Isian Keg Perb &amp; Peng'!BR$12,'Isian Keg Perb &amp; Peng'!$A$12,IF('Koreksi (p)'!CE35='Isian Keg Perb &amp; Peng'!BR$13,'Isian Keg Perb &amp; Peng'!$A$13," "))))))))))</f>
        <v xml:space="preserve"> </v>
      </c>
      <c r="AI34" s="150" t="str">
        <f>IF('Koreksi (p)'!CF35='Isian Keg Perb &amp; Peng'!BS$4,'Isian Keg Perb &amp; Peng'!$A$4,IF('Koreksi (p)'!CF35='Isian Keg Perb &amp; Peng'!BS$5,'Isian Keg Perb &amp; Peng'!$A$5,IF('Koreksi (p)'!CF35='Isian Keg Perb &amp; Peng'!BS$6,'Isian Keg Perb &amp; Peng'!$A$6,IF('Koreksi (p)'!CF35='Isian Keg Perb &amp; Peng'!BS$7,'Isian Keg Perb &amp; Peng'!$A$7,IF('Koreksi (p)'!CF35='Isian Keg Perb &amp; Peng'!BS$8,'Isian Keg Perb &amp; Peng'!$A$8,IF('Koreksi (p)'!CF35='Isian Keg Perb &amp; Peng'!BS$9,'Isian Keg Perb &amp; Peng'!$A$9,IF('Koreksi (p)'!CF35='Isian Keg Perb &amp; Peng'!BS$10,'Isian Keg Perb &amp; Peng'!$A$10,IF('Koreksi (p)'!CF35='Isian Keg Perb &amp; Peng'!BS$11,'Isian Keg Perb &amp; Peng'!$A$11,IF('Koreksi (p)'!CF35='Isian Keg Perb &amp; Peng'!BS$12,'Isian Keg Perb &amp; Peng'!$A$12,IF('Koreksi (p)'!CF35='Isian Keg Perb &amp; Peng'!BS$13,'Isian Keg Perb &amp; Peng'!$A$13," "))))))))))</f>
        <v xml:space="preserve"> </v>
      </c>
      <c r="AJ34" s="150" t="str">
        <f>IF('Koreksi (p)'!CG35='Isian Keg Perb &amp; Peng'!BT$4,'Isian Keg Perb &amp; Peng'!$A$4,IF('Koreksi (p)'!CG35='Isian Keg Perb &amp; Peng'!BT$5,'Isian Keg Perb &amp; Peng'!$A$5,IF('Koreksi (p)'!CG35='Isian Keg Perb &amp; Peng'!BT$6,'Isian Keg Perb &amp; Peng'!$A$6,IF('Koreksi (p)'!CG35='Isian Keg Perb &amp; Peng'!BT$7,'Isian Keg Perb &amp; Peng'!$A$7,IF('Koreksi (p)'!CG35='Isian Keg Perb &amp; Peng'!BT$8,'Isian Keg Perb &amp; Peng'!$A$8,IF('Koreksi (p)'!CG35='Isian Keg Perb &amp; Peng'!BT$9,'Isian Keg Perb &amp; Peng'!$A$9,IF('Koreksi (p)'!CG35='Isian Keg Perb &amp; Peng'!BT$10,'Isian Keg Perb &amp; Peng'!$A$10,IF('Koreksi (p)'!CG35='Isian Keg Perb &amp; Peng'!BT$11,'Isian Keg Perb &amp; Peng'!$A$11,IF('Koreksi (p)'!CG35='Isian Keg Perb &amp; Peng'!BT$12,'Isian Keg Perb &amp; Peng'!$A$12,IF('Koreksi (p)'!CG35='Isian Keg Perb &amp; Peng'!BT$13,'Isian Keg Perb &amp; Peng'!$A$13," "))))))))))</f>
        <v xml:space="preserve"> </v>
      </c>
      <c r="AK34" s="150" t="str">
        <f>IF('Koreksi (p)'!CH35='Isian Keg Perb &amp; Peng'!BU$4,'Isian Keg Perb &amp; Peng'!$A$4,IF('Koreksi (p)'!CH35='Isian Keg Perb &amp; Peng'!BU$5,'Isian Keg Perb &amp; Peng'!$A$5,IF('Koreksi (p)'!CH35='Isian Keg Perb &amp; Peng'!BU$6,'Isian Keg Perb &amp; Peng'!$A$6,IF('Koreksi (p)'!CH35='Isian Keg Perb &amp; Peng'!BU$7,'Isian Keg Perb &amp; Peng'!$A$7,IF('Koreksi (p)'!CH35='Isian Keg Perb &amp; Peng'!BU$8,'Isian Keg Perb &amp; Peng'!$A$8,IF('Koreksi (p)'!CH35='Isian Keg Perb &amp; Peng'!BU$9,'Isian Keg Perb &amp; Peng'!$A$9,IF('Koreksi (p)'!CH35='Isian Keg Perb &amp; Peng'!BU$10,'Isian Keg Perb &amp; Peng'!$A$10,IF('Koreksi (p)'!CH35='Isian Keg Perb &amp; Peng'!BU$11,'Isian Keg Perb &amp; Peng'!$A$11,IF('Koreksi (p)'!CH35='Isian Keg Perb &amp; Peng'!BU$12,'Isian Keg Perb &amp; Peng'!$A$12,IF('Koreksi (p)'!CH35='Isian Keg Perb &amp; Peng'!BU$13,'Isian Keg Perb &amp; Peng'!$A$13," "))))))))))</f>
        <v xml:space="preserve"> </v>
      </c>
      <c r="AL34" s="150" t="str">
        <f>IF('Koreksi (p)'!CI35='Isian Keg Perb &amp; Peng'!BV$4,'Isian Keg Perb &amp; Peng'!$A$4,IF('Koreksi (p)'!CI35='Isian Keg Perb &amp; Peng'!BV$5,'Isian Keg Perb &amp; Peng'!$A$5,IF('Koreksi (p)'!CI35='Isian Keg Perb &amp; Peng'!BV$6,'Isian Keg Perb &amp; Peng'!$A$6,IF('Koreksi (p)'!CI35='Isian Keg Perb &amp; Peng'!BV$7,'Isian Keg Perb &amp; Peng'!$A$7,IF('Koreksi (p)'!CI35='Isian Keg Perb &amp; Peng'!BV$8,'Isian Keg Perb &amp; Peng'!$A$8,IF('Koreksi (p)'!CI35='Isian Keg Perb &amp; Peng'!BV$9,'Isian Keg Perb &amp; Peng'!$A$9,IF('Koreksi (p)'!CI35='Isian Keg Perb &amp; Peng'!BV$10,'Isian Keg Perb &amp; Peng'!$A$10,IF('Koreksi (p)'!CI35='Isian Keg Perb &amp; Peng'!BV$11,'Isian Keg Perb &amp; Peng'!$A$11,IF('Koreksi (p)'!CI35='Isian Keg Perb &amp; Peng'!BV$12,'Isian Keg Perb &amp; Peng'!$A$12,IF('Koreksi (p)'!CI35='Isian Keg Perb &amp; Peng'!BV$13,'Isian Keg Perb &amp; Peng'!$A$13," "))))))))))</f>
        <v xml:space="preserve"> </v>
      </c>
      <c r="AM34" s="150" t="str">
        <f>IF('Koreksi (p)'!CJ35='Isian Keg Perb &amp; Peng'!BW$4,'Isian Keg Perb &amp; Peng'!$A$4,IF('Koreksi (p)'!CJ35='Isian Keg Perb &amp; Peng'!BW$5,'Isian Keg Perb &amp; Peng'!$A$5,IF('Koreksi (p)'!CJ35='Isian Keg Perb &amp; Peng'!BW$6,'Isian Keg Perb &amp; Peng'!$A$6,IF('Koreksi (p)'!CJ35='Isian Keg Perb &amp; Peng'!BW$7,'Isian Keg Perb &amp; Peng'!$A$7,IF('Koreksi (p)'!CJ35='Isian Keg Perb &amp; Peng'!BW$8,'Isian Keg Perb &amp; Peng'!$A$8,IF('Koreksi (p)'!CJ35='Isian Keg Perb &amp; Peng'!BW$9,'Isian Keg Perb &amp; Peng'!$A$9,IF('Koreksi (p)'!CJ35='Isian Keg Perb &amp; Peng'!BW$10,'Isian Keg Perb &amp; Peng'!$A$10,IF('Koreksi (p)'!CJ35='Isian Keg Perb &amp; Peng'!BW$11,'Isian Keg Perb &amp; Peng'!$A$11,IF('Koreksi (p)'!CJ35='Isian Keg Perb &amp; Peng'!BW$12,'Isian Keg Perb &amp; Peng'!$A$12,IF('Koreksi (p)'!CJ35='Isian Keg Perb &amp; Peng'!BW$13,'Isian Keg Perb &amp; Peng'!$A$13," "))))))))))</f>
        <v xml:space="preserve"> </v>
      </c>
      <c r="AN34" s="150" t="str">
        <f>IF('Koreksi (p)'!CK35='Isian Keg Perb &amp; Peng'!BX$4,'Isian Keg Perb &amp; Peng'!$A$4,IF('Koreksi (p)'!CK35='Isian Keg Perb &amp; Peng'!BX$5,'Isian Keg Perb &amp; Peng'!$A$5,IF('Koreksi (p)'!CK35='Isian Keg Perb &amp; Peng'!BX$6,'Isian Keg Perb &amp; Peng'!$A$6,IF('Koreksi (p)'!CK35='Isian Keg Perb &amp; Peng'!BX$7,'Isian Keg Perb &amp; Peng'!$A$7,IF('Koreksi (p)'!CK35='Isian Keg Perb &amp; Peng'!BX$8,'Isian Keg Perb &amp; Peng'!$A$8,IF('Koreksi (p)'!CK35='Isian Keg Perb &amp; Peng'!BX$9,'Isian Keg Perb &amp; Peng'!$A$9,IF('Koreksi (p)'!CK35='Isian Keg Perb &amp; Peng'!BX$10,'Isian Keg Perb &amp; Peng'!$A$10,IF('Koreksi (p)'!CK35='Isian Keg Perb &amp; Peng'!BX$11,'Isian Keg Perb &amp; Peng'!$A$11,IF('Koreksi (p)'!CK35='Isian Keg Perb &amp; Peng'!BX$12,'Isian Keg Perb &amp; Peng'!$A$12,IF('Koreksi (p)'!CK35='Isian Keg Perb &amp; Peng'!BX$13,'Isian Keg Perb &amp; Peng'!$A$13," "))))))))))</f>
        <v xml:space="preserve"> </v>
      </c>
      <c r="AO34" s="150" t="str">
        <f>IF('Koreksi (p)'!CL35='Isian Keg Perb &amp; Peng'!BY$4,'Isian Keg Perb &amp; Peng'!$A$4,IF('Koreksi (p)'!CL35='Isian Keg Perb &amp; Peng'!BY$5,'Isian Keg Perb &amp; Peng'!$A$5,IF('Koreksi (p)'!CL35='Isian Keg Perb &amp; Peng'!BY$6,'Isian Keg Perb &amp; Peng'!$A$6,IF('Koreksi (p)'!CL35='Isian Keg Perb &amp; Peng'!BY$7,'Isian Keg Perb &amp; Peng'!$A$7,IF('Koreksi (p)'!CL35='Isian Keg Perb &amp; Peng'!BY$8,'Isian Keg Perb &amp; Peng'!$A$8,IF('Koreksi (p)'!CL35='Isian Keg Perb &amp; Peng'!BY$9,'Isian Keg Perb &amp; Peng'!$A$9,IF('Koreksi (p)'!CL35='Isian Keg Perb &amp; Peng'!BY$10,'Isian Keg Perb &amp; Peng'!$A$10,IF('Koreksi (p)'!CL35='Isian Keg Perb &amp; Peng'!BY$11,'Isian Keg Perb &amp; Peng'!$A$11,IF('Koreksi (p)'!CL35='Isian Keg Perb &amp; Peng'!BY$12,'Isian Keg Perb &amp; Peng'!$A$12,IF('Koreksi (p)'!CL35='Isian Keg Perb &amp; Peng'!BY$13,'Isian Keg Perb &amp; Peng'!$A$13," "))))))))))</f>
        <v xml:space="preserve"> </v>
      </c>
      <c r="AP34" s="150" t="str">
        <f>IF('Koreksi (p)'!CM35='Isian Keg Perb &amp; Peng'!BZ$4,'Isian Keg Perb &amp; Peng'!$A$4,IF('Koreksi (p)'!CM35='Isian Keg Perb &amp; Peng'!BZ$5,'Isian Keg Perb &amp; Peng'!$A$5,IF('Koreksi (p)'!CM35='Isian Keg Perb &amp; Peng'!BZ$6,'Isian Keg Perb &amp; Peng'!$A$6,IF('Koreksi (p)'!CM35='Isian Keg Perb &amp; Peng'!BZ$7,'Isian Keg Perb &amp; Peng'!$A$7,IF('Koreksi (p)'!CM35='Isian Keg Perb &amp; Peng'!BZ$8,'Isian Keg Perb &amp; Peng'!$A$8,IF('Koreksi (p)'!CM35='Isian Keg Perb &amp; Peng'!BZ$9,'Isian Keg Perb &amp; Peng'!$A$9,IF('Koreksi (p)'!CM35='Isian Keg Perb &amp; Peng'!BZ$10,'Isian Keg Perb &amp; Peng'!$A$10,IF('Koreksi (p)'!CM35='Isian Keg Perb &amp; Peng'!BZ$11,'Isian Keg Perb &amp; Peng'!$A$11,IF('Koreksi (p)'!CM35='Isian Keg Perb &amp; Peng'!BZ$12,'Isian Keg Perb &amp; Peng'!$A$12,IF('Koreksi (p)'!CM35='Isian Keg Perb &amp; Peng'!BZ$13,'Isian Keg Perb &amp; Peng'!$A$13," "))))))))))</f>
        <v xml:space="preserve"> </v>
      </c>
      <c r="AQ34" s="150" t="str">
        <f>IF('Koreksi (p)'!CN35='Isian Keg Perb &amp; Peng'!CA$4,'Isian Keg Perb &amp; Peng'!$A$4,IF('Koreksi (p)'!CN35='Isian Keg Perb &amp; Peng'!CA$5,'Isian Keg Perb &amp; Peng'!$A$5,IF('Koreksi (p)'!CN35='Isian Keg Perb &amp; Peng'!CA$6,'Isian Keg Perb &amp; Peng'!$A$6,IF('Koreksi (p)'!CN35='Isian Keg Perb &amp; Peng'!CA$7,'Isian Keg Perb &amp; Peng'!$A$7,IF('Koreksi (p)'!CN35='Isian Keg Perb &amp; Peng'!CA$8,'Isian Keg Perb &amp; Peng'!$A$8,IF('Koreksi (p)'!CN35='Isian Keg Perb &amp; Peng'!CA$9,'Isian Keg Perb &amp; Peng'!$A$9,IF('Koreksi (p)'!CN35='Isian Keg Perb &amp; Peng'!CA$10,'Isian Keg Perb &amp; Peng'!$A$10,IF('Koreksi (p)'!CN35='Isian Keg Perb &amp; Peng'!CA$11,'Isian Keg Perb &amp; Peng'!$A$11,IF('Koreksi (p)'!CN35='Isian Keg Perb &amp; Peng'!CA$12,'Isian Keg Perb &amp; Peng'!$A$12,IF('Koreksi (p)'!CN35='Isian Keg Perb &amp; Peng'!CA$13,'Isian Keg Perb &amp; Peng'!$A$13," "))))))))))</f>
        <v xml:space="preserve"> </v>
      </c>
      <c r="AR34" s="150" t="str">
        <f>IF('Koreksi (p)'!CO35='Isian Keg Perb &amp; Peng'!CB$4,'Isian Keg Perb &amp; Peng'!$A$4,IF('Koreksi (p)'!CO35='Isian Keg Perb &amp; Peng'!CB$5,'Isian Keg Perb &amp; Peng'!$A$5,IF('Koreksi (p)'!CO35='Isian Keg Perb &amp; Peng'!CB$6,'Isian Keg Perb &amp; Peng'!$A$6,IF('Koreksi (p)'!CO35='Isian Keg Perb &amp; Peng'!CB$7,'Isian Keg Perb &amp; Peng'!$A$7,IF('Koreksi (p)'!CO35='Isian Keg Perb &amp; Peng'!CB$8,'Isian Keg Perb &amp; Peng'!$A$8,IF('Koreksi (p)'!CO35='Isian Keg Perb &amp; Peng'!CB$9,'Isian Keg Perb &amp; Peng'!$A$9,IF('Koreksi (p)'!CO35='Isian Keg Perb &amp; Peng'!CB$10,'Isian Keg Perb &amp; Peng'!$A$10,IF('Koreksi (p)'!CO35='Isian Keg Perb &amp; Peng'!CB$11,'Isian Keg Perb &amp; Peng'!$A$11,IF('Koreksi (p)'!CO35='Isian Keg Perb &amp; Peng'!CB$12,'Isian Keg Perb &amp; Peng'!$A$12,IF('Koreksi (p)'!CO35='Isian Keg Perb &amp; Peng'!CB$13,'Isian Keg Perb &amp; Peng'!$A$13," "))))))))))</f>
        <v xml:space="preserve"> </v>
      </c>
      <c r="AS34" s="150" t="str">
        <f>IF('Koreksi (p)'!CP35='Isian Keg Perb &amp; Peng'!CC$4,'Isian Keg Perb &amp; Peng'!$A$4,IF('Koreksi (p)'!CP35='Isian Keg Perb &amp; Peng'!CC$5,'Isian Keg Perb &amp; Peng'!$A$5,IF('Koreksi (p)'!CP35='Isian Keg Perb &amp; Peng'!CC$6,'Isian Keg Perb &amp; Peng'!$A$6,IF('Koreksi (p)'!CP35='Isian Keg Perb &amp; Peng'!CC$7,'Isian Keg Perb &amp; Peng'!$A$7,IF('Koreksi (p)'!CP35='Isian Keg Perb &amp; Peng'!CC$8,'Isian Keg Perb &amp; Peng'!$A$8,IF('Koreksi (p)'!CP35='Isian Keg Perb &amp; Peng'!CC$9,'Isian Keg Perb &amp; Peng'!$A$9,IF('Koreksi (p)'!CP35='Isian Keg Perb &amp; Peng'!CC$10,'Isian Keg Perb &amp; Peng'!$A$10,IF('Koreksi (p)'!CP35='Isian Keg Perb &amp; Peng'!CC$11,'Isian Keg Perb &amp; Peng'!$A$11,IF('Koreksi (p)'!CP35='Isian Keg Perb &amp; Peng'!CC$12,'Isian Keg Perb &amp; Peng'!$A$12,IF('Koreksi (p)'!CP35='Isian Keg Perb &amp; Peng'!CC$13,'Isian Keg Perb &amp; Peng'!$A$13," "))))))))))</f>
        <v xml:space="preserve"> </v>
      </c>
      <c r="AT34" s="150" t="str">
        <f t="shared" si="0"/>
        <v xml:space="preserve">Besaran Pokok/Turunan  Satuan BesaranSatuan Besaran                                   </v>
      </c>
      <c r="AU34" s="150">
        <f t="shared" si="1"/>
        <v>1</v>
      </c>
      <c r="AV34" s="150" t="str">
        <f t="shared" si="2"/>
        <v xml:space="preserve">Besaran Pokok/Turunan, </v>
      </c>
      <c r="AW34" s="150">
        <f t="shared" si="3"/>
        <v>24</v>
      </c>
      <c r="AX34" s="150" t="str">
        <f t="shared" si="4"/>
        <v xml:space="preserve">Satuan Besaran, </v>
      </c>
      <c r="AY34" s="150" t="e">
        <f t="shared" si="5"/>
        <v>#VALUE!</v>
      </c>
      <c r="AZ34" s="150" t="str">
        <f t="shared" si="6"/>
        <v/>
      </c>
      <c r="BA34" s="150" t="e">
        <f t="shared" si="7"/>
        <v>#VALUE!</v>
      </c>
      <c r="BB34" s="150" t="str">
        <f t="shared" si="8"/>
        <v/>
      </c>
      <c r="BC34" s="150" t="e">
        <f t="shared" si="9"/>
        <v>#VALUE!</v>
      </c>
      <c r="BD34" s="150" t="str">
        <f t="shared" si="10"/>
        <v/>
      </c>
      <c r="BE34" s="150" t="e">
        <f t="shared" si="11"/>
        <v>#VALUE!</v>
      </c>
      <c r="BF34" s="150" t="str">
        <f t="shared" si="12"/>
        <v/>
      </c>
      <c r="BG34" s="150" t="e">
        <f t="shared" si="13"/>
        <v>#VALUE!</v>
      </c>
      <c r="BH34" s="150" t="str">
        <f t="shared" si="14"/>
        <v/>
      </c>
      <c r="BI34" s="150" t="e">
        <f t="shared" si="15"/>
        <v>#VALUE!</v>
      </c>
      <c r="BJ34" s="150" t="str">
        <f t="shared" si="16"/>
        <v/>
      </c>
      <c r="BK34" s="150" t="e">
        <f t="shared" si="17"/>
        <v>#VALUE!</v>
      </c>
      <c r="BL34" s="150" t="str">
        <f t="shared" si="18"/>
        <v/>
      </c>
      <c r="BM34" s="150" t="e">
        <f t="shared" si="19"/>
        <v>#VALUE!</v>
      </c>
      <c r="BN34" s="150" t="str">
        <f t="shared" si="20"/>
        <v/>
      </c>
      <c r="BO34" s="26" t="str">
        <f t="shared" si="21"/>
        <v xml:space="preserve">Besaran Pokok/Turunan, Satuan Besaran, </v>
      </c>
      <c r="BP34" s="27" t="str">
        <f>IF(E34="X",'Isian Keg Perb &amp; Peng'!$CE$4,"")</f>
        <v/>
      </c>
      <c r="BQ34" s="27" t="str">
        <f>IF(E34="X",'Isian Keg Perb &amp; Peng'!$CF$4,"")</f>
        <v/>
      </c>
    </row>
    <row r="35" spans="2:69" s="30" customFormat="1" ht="59.25" hidden="1" customHeight="1">
      <c r="B35" s="27">
        <f>'Analisis (p)'!A37</f>
        <v>24</v>
      </c>
      <c r="C35" s="25" t="str">
        <f>'Analisis (p)'!B37</f>
        <v>SILVIA AGUSTIN</v>
      </c>
      <c r="D35" s="32"/>
      <c r="E35" s="27" t="str">
        <f>'Analisis (p)'!CJ37</f>
        <v>-</v>
      </c>
      <c r="F35" s="150" t="str">
        <f>IF('Koreksi (p)'!BC36='Isian Keg Perb &amp; Peng'!AP$4,'Isian Keg Perb &amp; Peng'!$A$4,IF('Koreksi (p)'!BC36='Isian Keg Perb &amp; Peng'!AP$5,'Isian Keg Perb &amp; Peng'!$A$5,IF('Koreksi (p)'!BC36='Isian Keg Perb &amp; Peng'!AP$6,'Isian Keg Perb &amp; Peng'!$A$6,IF('Koreksi (p)'!BC36='Isian Keg Perb &amp; Peng'!AP$7,'Isian Keg Perb &amp; Peng'!$A$7,IF('Koreksi (p)'!BC36='Isian Keg Perb &amp; Peng'!AP$8,'Isian Keg Perb &amp; Peng'!$A$8,IF('Koreksi (p)'!BC36='Isian Keg Perb &amp; Peng'!AP$9,'Isian Keg Perb &amp; Peng'!$A$9,IF('Koreksi (p)'!BC36='Isian Keg Perb &amp; Peng'!AP$10,'Isian Keg Perb &amp; Peng'!$A$10,IF('Koreksi (p)'!BC36='Isian Keg Perb &amp; Peng'!AP$11,'Isian Keg Perb &amp; Peng'!$A$11,IF('Koreksi (p)'!BC36='Isian Keg Perb &amp; Peng'!AP$12,'Isian Keg Perb &amp; Peng'!$A$12,IF('Koreksi (p)'!BC36='Isian Keg Perb &amp; Peng'!AP$13,'Isian Keg Perb &amp; Peng'!$A$13," "))))))))))</f>
        <v xml:space="preserve"> </v>
      </c>
      <c r="G35" s="150" t="str">
        <f>IF('Koreksi (p)'!BD36='Isian Keg Perb &amp; Peng'!AQ$4,'Isian Keg Perb &amp; Peng'!$A$4,IF('Koreksi (p)'!BD36='Isian Keg Perb &amp; Peng'!AQ$5,'Isian Keg Perb &amp; Peng'!$A$5,IF('Koreksi (p)'!BD36='Isian Keg Perb &amp; Peng'!AQ$6,'Isian Keg Perb &amp; Peng'!$A$6,IF('Koreksi (p)'!BD36='Isian Keg Perb &amp; Peng'!AQ$7,'Isian Keg Perb &amp; Peng'!$A$7,IF('Koreksi (p)'!BD36='Isian Keg Perb &amp; Peng'!AQ$8,'Isian Keg Perb &amp; Peng'!$A$8,IF('Koreksi (p)'!BD36='Isian Keg Perb &amp; Peng'!AQ$9,'Isian Keg Perb &amp; Peng'!$A$9,IF('Koreksi (p)'!BD36='Isian Keg Perb &amp; Peng'!AQ$10,'Isian Keg Perb &amp; Peng'!$A$10,IF('Koreksi (p)'!BD36='Isian Keg Perb &amp; Peng'!AQ$11,'Isian Keg Perb &amp; Peng'!$A$11,IF('Koreksi (p)'!BD36='Isian Keg Perb &amp; Peng'!AQ$12,'Isian Keg Perb &amp; Peng'!$A$12,IF('Koreksi (p)'!BD36='Isian Keg Perb &amp; Peng'!AQ$13,'Isian Keg Perb &amp; Peng'!$A$13," "))))))))))</f>
        <v xml:space="preserve"> </v>
      </c>
      <c r="H35" s="150" t="str">
        <f>IF('Koreksi (p)'!BE36='Isian Keg Perb &amp; Peng'!AR$4,'Isian Keg Perb &amp; Peng'!$A$4,IF('Koreksi (p)'!BE36='Isian Keg Perb &amp; Peng'!AR$5,'Isian Keg Perb &amp; Peng'!$A$5,IF('Koreksi (p)'!BE36='Isian Keg Perb &amp; Peng'!AR$6,'Isian Keg Perb &amp; Peng'!$A$6,IF('Koreksi (p)'!BE36='Isian Keg Perb &amp; Peng'!AR$7,'Isian Keg Perb &amp; Peng'!$A$7,IF('Koreksi (p)'!BE36='Isian Keg Perb &amp; Peng'!AR$8,'Isian Keg Perb &amp; Peng'!$A$8,IF('Koreksi (p)'!BE36='Isian Keg Perb &amp; Peng'!AR$9,'Isian Keg Perb &amp; Peng'!$A$9,IF('Koreksi (p)'!BE36='Isian Keg Perb &amp; Peng'!AR$10,'Isian Keg Perb &amp; Peng'!$A$10,IF('Koreksi (p)'!BE36='Isian Keg Perb &amp; Peng'!AR$11,'Isian Keg Perb &amp; Peng'!$A$11,IF('Koreksi (p)'!BE36='Isian Keg Perb &amp; Peng'!AR$12,'Isian Keg Perb &amp; Peng'!$A$12,IF('Koreksi (p)'!BE36='Isian Keg Perb &amp; Peng'!AR$13,'Isian Keg Perb &amp; Peng'!$A$13," "))))))))))</f>
        <v xml:space="preserve"> </v>
      </c>
      <c r="I35" s="150" t="str">
        <f>IF('Koreksi (p)'!BF36='Isian Keg Perb &amp; Peng'!AS$4,'Isian Keg Perb &amp; Peng'!$A$4,IF('Koreksi (p)'!BF36='Isian Keg Perb &amp; Peng'!AS$5,'Isian Keg Perb &amp; Peng'!$A$5,IF('Koreksi (p)'!BF36='Isian Keg Perb &amp; Peng'!AS$6,'Isian Keg Perb &amp; Peng'!$A$6,IF('Koreksi (p)'!BF36='Isian Keg Perb &amp; Peng'!AS$7,'Isian Keg Perb &amp; Peng'!$A$7,IF('Koreksi (p)'!BF36='Isian Keg Perb &amp; Peng'!AS$8,'Isian Keg Perb &amp; Peng'!$A$8,IF('Koreksi (p)'!BF36='Isian Keg Perb &amp; Peng'!AS$9,'Isian Keg Perb &amp; Peng'!$A$9,IF('Koreksi (p)'!BF36='Isian Keg Perb &amp; Peng'!AS$10,'Isian Keg Perb &amp; Peng'!$A$10,IF('Koreksi (p)'!BF36='Isian Keg Perb &amp; Peng'!AS$11,'Isian Keg Perb &amp; Peng'!$A$11,IF('Koreksi (p)'!BF36='Isian Keg Perb &amp; Peng'!AS$12,'Isian Keg Perb &amp; Peng'!$A$12,IF('Koreksi (p)'!BF36='Isian Keg Perb &amp; Peng'!AS$13,'Isian Keg Perb &amp; Peng'!$A$13," "))))))))))</f>
        <v xml:space="preserve"> </v>
      </c>
      <c r="J35" s="150" t="str">
        <f>IF('Koreksi (p)'!BG36='Isian Keg Perb &amp; Peng'!AT$4,'Isian Keg Perb &amp; Peng'!$A$4,IF('Koreksi (p)'!BG36='Isian Keg Perb &amp; Peng'!AT$5,'Isian Keg Perb &amp; Peng'!$A$5,IF('Koreksi (p)'!BG36='Isian Keg Perb &amp; Peng'!AT$6,'Isian Keg Perb &amp; Peng'!$A$6,IF('Koreksi (p)'!BG36='Isian Keg Perb &amp; Peng'!AT$7,'Isian Keg Perb &amp; Peng'!$A$7,IF('Koreksi (p)'!BG36='Isian Keg Perb &amp; Peng'!AT$8,'Isian Keg Perb &amp; Peng'!$A$8,IF('Koreksi (p)'!BG36='Isian Keg Perb &amp; Peng'!AT$9,'Isian Keg Perb &amp; Peng'!$A$9,IF('Koreksi (p)'!BG36='Isian Keg Perb &amp; Peng'!AT$10,'Isian Keg Perb &amp; Peng'!$A$10,IF('Koreksi (p)'!BG36='Isian Keg Perb &amp; Peng'!AT$11,'Isian Keg Perb &amp; Peng'!$A$11,IF('Koreksi (p)'!BG36='Isian Keg Perb &amp; Peng'!AT$12,'Isian Keg Perb &amp; Peng'!$A$12,IF('Koreksi (p)'!BG36='Isian Keg Perb &amp; Peng'!AT$13,'Isian Keg Perb &amp; Peng'!$A$13," "))))))))))</f>
        <v>Satuan Besaran</v>
      </c>
      <c r="K35" s="150" t="str">
        <f>IF('Koreksi (p)'!BH36='Isian Keg Perb &amp; Peng'!AU$4,'Isian Keg Perb &amp; Peng'!$A$4,IF('Koreksi (p)'!BH36='Isian Keg Perb &amp; Peng'!AU$5,'Isian Keg Perb &amp; Peng'!$A$5,IF('Koreksi (p)'!BH36='Isian Keg Perb &amp; Peng'!AU$6,'Isian Keg Perb &amp; Peng'!$A$6,IF('Koreksi (p)'!BH36='Isian Keg Perb &amp; Peng'!AU$7,'Isian Keg Perb &amp; Peng'!$A$7,IF('Koreksi (p)'!BH36='Isian Keg Perb &amp; Peng'!AU$8,'Isian Keg Perb &amp; Peng'!$A$8,IF('Koreksi (p)'!BH36='Isian Keg Perb &amp; Peng'!AU$9,'Isian Keg Perb &amp; Peng'!$A$9,IF('Koreksi (p)'!BH36='Isian Keg Perb &amp; Peng'!AU$10,'Isian Keg Perb &amp; Peng'!$A$10,IF('Koreksi (p)'!BH36='Isian Keg Perb &amp; Peng'!AU$11,'Isian Keg Perb &amp; Peng'!$A$11,IF('Koreksi (p)'!BH36='Isian Keg Perb &amp; Peng'!AU$12,'Isian Keg Perb &amp; Peng'!$A$12,IF('Koreksi (p)'!BH36='Isian Keg Perb &amp; Peng'!AU$13,'Isian Keg Perb &amp; Peng'!$A$13," "))))))))))</f>
        <v xml:space="preserve"> </v>
      </c>
      <c r="L35" s="150" t="str">
        <f>IF('Koreksi (p)'!BI36='Isian Keg Perb &amp; Peng'!AV$4,'Isian Keg Perb &amp; Peng'!$A$4,IF('Koreksi (p)'!BI36='Isian Keg Perb &amp; Peng'!AV$5,'Isian Keg Perb &amp; Peng'!$A$5,IF('Koreksi (p)'!BI36='Isian Keg Perb &amp; Peng'!AV$6,'Isian Keg Perb &amp; Peng'!$A$6,IF('Koreksi (p)'!BI36='Isian Keg Perb &amp; Peng'!AV$7,'Isian Keg Perb &amp; Peng'!$A$7,IF('Koreksi (p)'!BI36='Isian Keg Perb &amp; Peng'!AV$8,'Isian Keg Perb &amp; Peng'!$A$8,IF('Koreksi (p)'!BI36='Isian Keg Perb &amp; Peng'!AV$9,'Isian Keg Perb &amp; Peng'!$A$9,IF('Koreksi (p)'!BI36='Isian Keg Perb &amp; Peng'!AV$10,'Isian Keg Perb &amp; Peng'!$A$10,IF('Koreksi (p)'!BI36='Isian Keg Perb &amp; Peng'!AV$11,'Isian Keg Perb &amp; Peng'!$A$11,IF('Koreksi (p)'!BI36='Isian Keg Perb &amp; Peng'!AV$12,'Isian Keg Perb &amp; Peng'!$A$12,IF('Koreksi (p)'!BI36='Isian Keg Perb &amp; Peng'!AV$13,'Isian Keg Perb &amp; Peng'!$A$13," "))))))))))</f>
        <v xml:space="preserve"> </v>
      </c>
      <c r="M35" s="150" t="str">
        <f>IF('Koreksi (p)'!BJ36='Isian Keg Perb &amp; Peng'!AW$4,'Isian Keg Perb &amp; Peng'!$A$4,IF('Koreksi (p)'!BJ36='Isian Keg Perb &amp; Peng'!AW$5,'Isian Keg Perb &amp; Peng'!$A$5,IF('Koreksi (p)'!BJ36='Isian Keg Perb &amp; Peng'!AW$6,'Isian Keg Perb &amp; Peng'!$A$6,IF('Koreksi (p)'!BJ36='Isian Keg Perb &amp; Peng'!AW$7,'Isian Keg Perb &amp; Peng'!$A$7,IF('Koreksi (p)'!BJ36='Isian Keg Perb &amp; Peng'!AW$8,'Isian Keg Perb &amp; Peng'!$A$8,IF('Koreksi (p)'!BJ36='Isian Keg Perb &amp; Peng'!AW$9,'Isian Keg Perb &amp; Peng'!$A$9,IF('Koreksi (p)'!BJ36='Isian Keg Perb &amp; Peng'!AW$10,'Isian Keg Perb &amp; Peng'!$A$10,IF('Koreksi (p)'!BJ36='Isian Keg Perb &amp; Peng'!AW$11,'Isian Keg Perb &amp; Peng'!$A$11,IF('Koreksi (p)'!BJ36='Isian Keg Perb &amp; Peng'!AW$12,'Isian Keg Perb &amp; Peng'!$A$12,IF('Koreksi (p)'!BJ36='Isian Keg Perb &amp; Peng'!AW$13,'Isian Keg Perb &amp; Peng'!$A$13," "))))))))))</f>
        <v xml:space="preserve"> </v>
      </c>
      <c r="N35" s="150" t="str">
        <f>IF('Koreksi (p)'!BK36='Isian Keg Perb &amp; Peng'!AX$4,'Isian Keg Perb &amp; Peng'!$A$4,IF('Koreksi (p)'!BK36='Isian Keg Perb &amp; Peng'!AX$5,'Isian Keg Perb &amp; Peng'!$A$5,IF('Koreksi (p)'!BK36='Isian Keg Perb &amp; Peng'!AX$6,'Isian Keg Perb &amp; Peng'!$A$6,IF('Koreksi (p)'!BK36='Isian Keg Perb &amp; Peng'!AX$7,'Isian Keg Perb &amp; Peng'!$A$7,IF('Koreksi (p)'!BK36='Isian Keg Perb &amp; Peng'!AX$8,'Isian Keg Perb &amp; Peng'!$A$8,IF('Koreksi (p)'!BK36='Isian Keg Perb &amp; Peng'!AX$9,'Isian Keg Perb &amp; Peng'!$A$9,IF('Koreksi (p)'!BK36='Isian Keg Perb &amp; Peng'!AX$10,'Isian Keg Perb &amp; Peng'!$A$10,IF('Koreksi (p)'!BK36='Isian Keg Perb &amp; Peng'!AX$11,'Isian Keg Perb &amp; Peng'!$A$11,IF('Koreksi (p)'!BK36='Isian Keg Perb &amp; Peng'!AX$12,'Isian Keg Perb &amp; Peng'!$A$12,IF('Koreksi (p)'!BK36='Isian Keg Perb &amp; Peng'!AX$13,'Isian Keg Perb &amp; Peng'!$A$13," "))))))))))</f>
        <v xml:space="preserve"> </v>
      </c>
      <c r="O35" s="150" t="str">
        <f>IF('Koreksi (p)'!BL36='Isian Keg Perb &amp; Peng'!AY$4,'Isian Keg Perb &amp; Peng'!$A$4,IF('Koreksi (p)'!BL36='Isian Keg Perb &amp; Peng'!AY$5,'Isian Keg Perb &amp; Peng'!$A$5,IF('Koreksi (p)'!BL36='Isian Keg Perb &amp; Peng'!AY$6,'Isian Keg Perb &amp; Peng'!$A$6,IF('Koreksi (p)'!BL36='Isian Keg Perb &amp; Peng'!AY$7,'Isian Keg Perb &amp; Peng'!$A$7,IF('Koreksi (p)'!BL36='Isian Keg Perb &amp; Peng'!AY$8,'Isian Keg Perb &amp; Peng'!$A$8,IF('Koreksi (p)'!BL36='Isian Keg Perb &amp; Peng'!AY$9,'Isian Keg Perb &amp; Peng'!$A$9,IF('Koreksi (p)'!BL36='Isian Keg Perb &amp; Peng'!AY$10,'Isian Keg Perb &amp; Peng'!$A$10,IF('Koreksi (p)'!BL36='Isian Keg Perb &amp; Peng'!AY$11,'Isian Keg Perb &amp; Peng'!$A$11,IF('Koreksi (p)'!BL36='Isian Keg Perb &amp; Peng'!AY$12,'Isian Keg Perb &amp; Peng'!$A$12,IF('Koreksi (p)'!BL36='Isian Keg Perb &amp; Peng'!AY$13,'Isian Keg Perb &amp; Peng'!$A$13," "))))))))))</f>
        <v xml:space="preserve"> </v>
      </c>
      <c r="P35" s="150" t="str">
        <f>IF('Koreksi (p)'!BM36='Isian Keg Perb &amp; Peng'!AZ$4,'Isian Keg Perb &amp; Peng'!$A$4,IF('Koreksi (p)'!BM36='Isian Keg Perb &amp; Peng'!AZ$5,'Isian Keg Perb &amp; Peng'!$A$5,IF('Koreksi (p)'!BM36='Isian Keg Perb &amp; Peng'!AZ$6,'Isian Keg Perb &amp; Peng'!$A$6,IF('Koreksi (p)'!BM36='Isian Keg Perb &amp; Peng'!AZ$7,'Isian Keg Perb &amp; Peng'!$A$7,IF('Koreksi (p)'!BM36='Isian Keg Perb &amp; Peng'!AZ$8,'Isian Keg Perb &amp; Peng'!$A$8,IF('Koreksi (p)'!BM36='Isian Keg Perb &amp; Peng'!AZ$9,'Isian Keg Perb &amp; Peng'!$A$9,IF('Koreksi (p)'!BM36='Isian Keg Perb &amp; Peng'!AZ$10,'Isian Keg Perb &amp; Peng'!$A$10,IF('Koreksi (p)'!BM36='Isian Keg Perb &amp; Peng'!AZ$11,'Isian Keg Perb &amp; Peng'!$A$11,IF('Koreksi (p)'!BM36='Isian Keg Perb &amp; Peng'!AZ$12,'Isian Keg Perb &amp; Peng'!$A$12,IF('Koreksi (p)'!BM36='Isian Keg Perb &amp; Peng'!AZ$13,'Isian Keg Perb &amp; Peng'!$A$13," "))))))))))</f>
        <v xml:space="preserve"> </v>
      </c>
      <c r="Q35" s="150" t="str">
        <f>IF('Koreksi (p)'!BN36='Isian Keg Perb &amp; Peng'!BA$4,'Isian Keg Perb &amp; Peng'!$A$4,IF('Koreksi (p)'!BN36='Isian Keg Perb &amp; Peng'!BA$5,'Isian Keg Perb &amp; Peng'!$A$5,IF('Koreksi (p)'!BN36='Isian Keg Perb &amp; Peng'!BA$6,'Isian Keg Perb &amp; Peng'!$A$6,IF('Koreksi (p)'!BN36='Isian Keg Perb &amp; Peng'!BA$7,'Isian Keg Perb &amp; Peng'!$A$7,IF('Koreksi (p)'!BN36='Isian Keg Perb &amp; Peng'!BA$8,'Isian Keg Perb &amp; Peng'!$A$8,IF('Koreksi (p)'!BN36='Isian Keg Perb &amp; Peng'!BA$9,'Isian Keg Perb &amp; Peng'!$A$9,IF('Koreksi (p)'!BN36='Isian Keg Perb &amp; Peng'!BA$10,'Isian Keg Perb &amp; Peng'!$A$10,IF('Koreksi (p)'!BN36='Isian Keg Perb &amp; Peng'!BA$11,'Isian Keg Perb &amp; Peng'!$A$11,IF('Koreksi (p)'!BN36='Isian Keg Perb &amp; Peng'!BA$12,'Isian Keg Perb &amp; Peng'!$A$12,IF('Koreksi (p)'!BN36='Isian Keg Perb &amp; Peng'!BA$13,'Isian Keg Perb &amp; Peng'!$A$13," "))))))))))</f>
        <v xml:space="preserve"> </v>
      </c>
      <c r="R35" s="150" t="str">
        <f>IF('Koreksi (p)'!BO36='Isian Keg Perb &amp; Peng'!BB$4,'Isian Keg Perb &amp; Peng'!$A$4,IF('Koreksi (p)'!BO36='Isian Keg Perb &amp; Peng'!BB$5,'Isian Keg Perb &amp; Peng'!$A$5,IF('Koreksi (p)'!BO36='Isian Keg Perb &amp; Peng'!BB$6,'Isian Keg Perb &amp; Peng'!$A$6,IF('Koreksi (p)'!BO36='Isian Keg Perb &amp; Peng'!BB$7,'Isian Keg Perb &amp; Peng'!$A$7,IF('Koreksi (p)'!BO36='Isian Keg Perb &amp; Peng'!BB$8,'Isian Keg Perb &amp; Peng'!$A$8,IF('Koreksi (p)'!BO36='Isian Keg Perb &amp; Peng'!BB$9,'Isian Keg Perb &amp; Peng'!$A$9,IF('Koreksi (p)'!BO36='Isian Keg Perb &amp; Peng'!BB$10,'Isian Keg Perb &amp; Peng'!$A$10,IF('Koreksi (p)'!BO36='Isian Keg Perb &amp; Peng'!BB$11,'Isian Keg Perb &amp; Peng'!$A$11,IF('Koreksi (p)'!BO36='Isian Keg Perb &amp; Peng'!BB$12,'Isian Keg Perb &amp; Peng'!$A$12,IF('Koreksi (p)'!BO36='Isian Keg Perb &amp; Peng'!BB$13,'Isian Keg Perb &amp; Peng'!$A$13," "))))))))))</f>
        <v xml:space="preserve"> </v>
      </c>
      <c r="S35" s="150" t="str">
        <f>IF('Koreksi (p)'!BP36='Isian Keg Perb &amp; Peng'!BC$4,'Isian Keg Perb &amp; Peng'!$A$4,IF('Koreksi (p)'!BP36='Isian Keg Perb &amp; Peng'!BC$5,'Isian Keg Perb &amp; Peng'!$A$5,IF('Koreksi (p)'!BP36='Isian Keg Perb &amp; Peng'!BC$6,'Isian Keg Perb &amp; Peng'!$A$6,IF('Koreksi (p)'!BP36='Isian Keg Perb &amp; Peng'!BC$7,'Isian Keg Perb &amp; Peng'!$A$7,IF('Koreksi (p)'!BP36='Isian Keg Perb &amp; Peng'!BC$8,'Isian Keg Perb &amp; Peng'!$A$8,IF('Koreksi (p)'!BP36='Isian Keg Perb &amp; Peng'!BC$9,'Isian Keg Perb &amp; Peng'!$A$9,IF('Koreksi (p)'!BP36='Isian Keg Perb &amp; Peng'!BC$10,'Isian Keg Perb &amp; Peng'!$A$10,IF('Koreksi (p)'!BP36='Isian Keg Perb &amp; Peng'!BC$11,'Isian Keg Perb &amp; Peng'!$A$11,IF('Koreksi (p)'!BP36='Isian Keg Perb &amp; Peng'!BC$12,'Isian Keg Perb &amp; Peng'!$A$12,IF('Koreksi (p)'!BP36='Isian Keg Perb &amp; Peng'!BC$13,'Isian Keg Perb &amp; Peng'!$A$13," "))))))))))</f>
        <v xml:space="preserve"> </v>
      </c>
      <c r="T35" s="150" t="str">
        <f>IF('Koreksi (p)'!BQ36='Isian Keg Perb &amp; Peng'!BD$4,'Isian Keg Perb &amp; Peng'!$A$4,IF('Koreksi (p)'!BQ36='Isian Keg Perb &amp; Peng'!BD$5,'Isian Keg Perb &amp; Peng'!$A$5,IF('Koreksi (p)'!BQ36='Isian Keg Perb &amp; Peng'!BD$6,'Isian Keg Perb &amp; Peng'!$A$6,IF('Koreksi (p)'!BQ36='Isian Keg Perb &amp; Peng'!BD$7,'Isian Keg Perb &amp; Peng'!$A$7,IF('Koreksi (p)'!BQ36='Isian Keg Perb &amp; Peng'!BD$8,'Isian Keg Perb &amp; Peng'!$A$8,IF('Koreksi (p)'!BQ36='Isian Keg Perb &amp; Peng'!BD$9,'Isian Keg Perb &amp; Peng'!$A$9,IF('Koreksi (p)'!BQ36='Isian Keg Perb &amp; Peng'!BD$10,'Isian Keg Perb &amp; Peng'!$A$10,IF('Koreksi (p)'!BQ36='Isian Keg Perb &amp; Peng'!BD$11,'Isian Keg Perb &amp; Peng'!$A$11,IF('Koreksi (p)'!BQ36='Isian Keg Perb &amp; Peng'!BD$12,'Isian Keg Perb &amp; Peng'!$A$12,IF('Koreksi (p)'!BQ36='Isian Keg Perb &amp; Peng'!BD$13,'Isian Keg Perb &amp; Peng'!$A$13," "))))))))))</f>
        <v xml:space="preserve"> </v>
      </c>
      <c r="U35" s="150" t="str">
        <f>IF('Koreksi (p)'!BR36='Isian Keg Perb &amp; Peng'!BE$4,'Isian Keg Perb &amp; Peng'!$A$4,IF('Koreksi (p)'!BR36='Isian Keg Perb &amp; Peng'!BE$5,'Isian Keg Perb &amp; Peng'!$A$5,IF('Koreksi (p)'!BR36='Isian Keg Perb &amp; Peng'!BE$6,'Isian Keg Perb &amp; Peng'!$A$6,IF('Koreksi (p)'!BR36='Isian Keg Perb &amp; Peng'!BE$7,'Isian Keg Perb &amp; Peng'!$A$7,IF('Koreksi (p)'!BR36='Isian Keg Perb &amp; Peng'!BE$8,'Isian Keg Perb &amp; Peng'!$A$8,IF('Koreksi (p)'!BR36='Isian Keg Perb &amp; Peng'!BE$9,'Isian Keg Perb &amp; Peng'!$A$9,IF('Koreksi (p)'!BR36='Isian Keg Perb &amp; Peng'!BE$10,'Isian Keg Perb &amp; Peng'!$A$10,IF('Koreksi (p)'!BR36='Isian Keg Perb &amp; Peng'!BE$11,'Isian Keg Perb &amp; Peng'!$A$11,IF('Koreksi (p)'!BR36='Isian Keg Perb &amp; Peng'!BE$12,'Isian Keg Perb &amp; Peng'!$A$12,IF('Koreksi (p)'!BR36='Isian Keg Perb &amp; Peng'!BE$13,'Isian Keg Perb &amp; Peng'!$A$13," "))))))))))</f>
        <v xml:space="preserve"> </v>
      </c>
      <c r="V35" s="150" t="str">
        <f>IF('Koreksi (p)'!BS36='Isian Keg Perb &amp; Peng'!BF$4,'Isian Keg Perb &amp; Peng'!$A$4,IF('Koreksi (p)'!BS36='Isian Keg Perb &amp; Peng'!BF$5,'Isian Keg Perb &amp; Peng'!$A$5,IF('Koreksi (p)'!BS36='Isian Keg Perb &amp; Peng'!BF$6,'Isian Keg Perb &amp; Peng'!$A$6,IF('Koreksi (p)'!BS36='Isian Keg Perb &amp; Peng'!BF$7,'Isian Keg Perb &amp; Peng'!$A$7,IF('Koreksi (p)'!BS36='Isian Keg Perb &amp; Peng'!BF$8,'Isian Keg Perb &amp; Peng'!$A$8,IF('Koreksi (p)'!BS36='Isian Keg Perb &amp; Peng'!BF$9,'Isian Keg Perb &amp; Peng'!$A$9,IF('Koreksi (p)'!BS36='Isian Keg Perb &amp; Peng'!BF$10,'Isian Keg Perb &amp; Peng'!$A$10,IF('Koreksi (p)'!BS36='Isian Keg Perb &amp; Peng'!BF$11,'Isian Keg Perb &amp; Peng'!$A$11,IF('Koreksi (p)'!BS36='Isian Keg Perb &amp; Peng'!BF$12,'Isian Keg Perb &amp; Peng'!$A$12,IF('Koreksi (p)'!BS36='Isian Keg Perb &amp; Peng'!BF$13,'Isian Keg Perb &amp; Peng'!$A$13," "))))))))))</f>
        <v xml:space="preserve"> </v>
      </c>
      <c r="W35" s="150" t="str">
        <f>IF('Koreksi (p)'!BT36='Isian Keg Perb &amp; Peng'!BG$4,'Isian Keg Perb &amp; Peng'!$A$4,IF('Koreksi (p)'!BT36='Isian Keg Perb &amp; Peng'!BG$5,'Isian Keg Perb &amp; Peng'!$A$5,IF('Koreksi (p)'!BT36='Isian Keg Perb &amp; Peng'!BG$6,'Isian Keg Perb &amp; Peng'!$A$6,IF('Koreksi (p)'!BT36='Isian Keg Perb &amp; Peng'!BG$7,'Isian Keg Perb &amp; Peng'!$A$7,IF('Koreksi (p)'!BT36='Isian Keg Perb &amp; Peng'!BG$8,'Isian Keg Perb &amp; Peng'!$A$8,IF('Koreksi (p)'!BT36='Isian Keg Perb &amp; Peng'!BG$9,'Isian Keg Perb &amp; Peng'!$A$9,IF('Koreksi (p)'!BT36='Isian Keg Perb &amp; Peng'!BG$10,'Isian Keg Perb &amp; Peng'!$A$10,IF('Koreksi (p)'!BT36='Isian Keg Perb &amp; Peng'!BG$11,'Isian Keg Perb &amp; Peng'!$A$11,IF('Koreksi (p)'!BT36='Isian Keg Perb &amp; Peng'!BG$12,'Isian Keg Perb &amp; Peng'!$A$12,IF('Koreksi (p)'!BT36='Isian Keg Perb &amp; Peng'!BG$13,'Isian Keg Perb &amp; Peng'!$A$13," "))))))))))</f>
        <v xml:space="preserve"> </v>
      </c>
      <c r="X35" s="150" t="str">
        <f>IF('Koreksi (p)'!BU36='Isian Keg Perb &amp; Peng'!BH$4,'Isian Keg Perb &amp; Peng'!$A$4,IF('Koreksi (p)'!BU36='Isian Keg Perb &amp; Peng'!BH$5,'Isian Keg Perb &amp; Peng'!$A$5,IF('Koreksi (p)'!BU36='Isian Keg Perb &amp; Peng'!BH$6,'Isian Keg Perb &amp; Peng'!$A$6,IF('Koreksi (p)'!BU36='Isian Keg Perb &amp; Peng'!BH$7,'Isian Keg Perb &amp; Peng'!$A$7,IF('Koreksi (p)'!BU36='Isian Keg Perb &amp; Peng'!BH$8,'Isian Keg Perb &amp; Peng'!$A$8,IF('Koreksi (p)'!BU36='Isian Keg Perb &amp; Peng'!BH$9,'Isian Keg Perb &amp; Peng'!$A$9,IF('Koreksi (p)'!BU36='Isian Keg Perb &amp; Peng'!BH$10,'Isian Keg Perb &amp; Peng'!$A$10,IF('Koreksi (p)'!BU36='Isian Keg Perb &amp; Peng'!BH$11,'Isian Keg Perb &amp; Peng'!$A$11,IF('Koreksi (p)'!BU36='Isian Keg Perb &amp; Peng'!BH$12,'Isian Keg Perb &amp; Peng'!$A$12,IF('Koreksi (p)'!BU36='Isian Keg Perb &amp; Peng'!BH$13,'Isian Keg Perb &amp; Peng'!$A$13," "))))))))))</f>
        <v xml:space="preserve"> </v>
      </c>
      <c r="Y35" s="150" t="str">
        <f>IF('Koreksi (p)'!BV36='Isian Keg Perb &amp; Peng'!BI$4,'Isian Keg Perb &amp; Peng'!$A$4,IF('Koreksi (p)'!BV36='Isian Keg Perb &amp; Peng'!BI$5,'Isian Keg Perb &amp; Peng'!$A$5,IF('Koreksi (p)'!BV36='Isian Keg Perb &amp; Peng'!BI$6,'Isian Keg Perb &amp; Peng'!$A$6,IF('Koreksi (p)'!BV36='Isian Keg Perb &amp; Peng'!BI$7,'Isian Keg Perb &amp; Peng'!$A$7,IF('Koreksi (p)'!BV36='Isian Keg Perb &amp; Peng'!BI$8,'Isian Keg Perb &amp; Peng'!$A$8,IF('Koreksi (p)'!BV36='Isian Keg Perb &amp; Peng'!BI$9,'Isian Keg Perb &amp; Peng'!$A$9,IF('Koreksi (p)'!BV36='Isian Keg Perb &amp; Peng'!BI$10,'Isian Keg Perb &amp; Peng'!$A$10,IF('Koreksi (p)'!BV36='Isian Keg Perb &amp; Peng'!BI$11,'Isian Keg Perb &amp; Peng'!$A$11,IF('Koreksi (p)'!BV36='Isian Keg Perb &amp; Peng'!BI$12,'Isian Keg Perb &amp; Peng'!$A$12,IF('Koreksi (p)'!BV36='Isian Keg Perb &amp; Peng'!BI$13,'Isian Keg Perb &amp; Peng'!$A$13," "))))))))))</f>
        <v xml:space="preserve"> </v>
      </c>
      <c r="Z35" s="150" t="str">
        <f>IF('Koreksi (p)'!BW36='Isian Keg Perb &amp; Peng'!BJ$4,'Isian Keg Perb &amp; Peng'!$A$4,IF('Koreksi (p)'!BW36='Isian Keg Perb &amp; Peng'!BJ$5,'Isian Keg Perb &amp; Peng'!$A$5,IF('Koreksi (p)'!BW36='Isian Keg Perb &amp; Peng'!BJ$6,'Isian Keg Perb &amp; Peng'!$A$6,IF('Koreksi (p)'!BW36='Isian Keg Perb &amp; Peng'!BJ$7,'Isian Keg Perb &amp; Peng'!$A$7,IF('Koreksi (p)'!BW36='Isian Keg Perb &amp; Peng'!BJ$8,'Isian Keg Perb &amp; Peng'!$A$8,IF('Koreksi (p)'!BW36='Isian Keg Perb &amp; Peng'!BJ$9,'Isian Keg Perb &amp; Peng'!$A$9,IF('Koreksi (p)'!BW36='Isian Keg Perb &amp; Peng'!BJ$10,'Isian Keg Perb &amp; Peng'!$A$10,IF('Koreksi (p)'!BW36='Isian Keg Perb &amp; Peng'!BJ$11,'Isian Keg Perb &amp; Peng'!$A$11,IF('Koreksi (p)'!BW36='Isian Keg Perb &amp; Peng'!BJ$12,'Isian Keg Perb &amp; Peng'!$A$12,IF('Koreksi (p)'!BW36='Isian Keg Perb &amp; Peng'!BJ$13,'Isian Keg Perb &amp; Peng'!$A$13," "))))))))))</f>
        <v xml:space="preserve"> </v>
      </c>
      <c r="AA35" s="150" t="str">
        <f>IF('Koreksi (p)'!BX36='Isian Keg Perb &amp; Peng'!BK$4,'Isian Keg Perb &amp; Peng'!$A$4,IF('Koreksi (p)'!BX36='Isian Keg Perb &amp; Peng'!BK$5,'Isian Keg Perb &amp; Peng'!$A$5,IF('Koreksi (p)'!BX36='Isian Keg Perb &amp; Peng'!BK$6,'Isian Keg Perb &amp; Peng'!$A$6,IF('Koreksi (p)'!BX36='Isian Keg Perb &amp; Peng'!BK$7,'Isian Keg Perb &amp; Peng'!$A$7,IF('Koreksi (p)'!BX36='Isian Keg Perb &amp; Peng'!BK$8,'Isian Keg Perb &amp; Peng'!$A$8,IF('Koreksi (p)'!BX36='Isian Keg Perb &amp; Peng'!BK$9,'Isian Keg Perb &amp; Peng'!$A$9,IF('Koreksi (p)'!BX36='Isian Keg Perb &amp; Peng'!BK$10,'Isian Keg Perb &amp; Peng'!$A$10,IF('Koreksi (p)'!BX36='Isian Keg Perb &amp; Peng'!BK$11,'Isian Keg Perb &amp; Peng'!$A$11,IF('Koreksi (p)'!BX36='Isian Keg Perb &amp; Peng'!BK$12,'Isian Keg Perb &amp; Peng'!$A$12,IF('Koreksi (p)'!BX36='Isian Keg Perb &amp; Peng'!BK$13,'Isian Keg Perb &amp; Peng'!$A$13," "))))))))))</f>
        <v xml:space="preserve"> </v>
      </c>
      <c r="AB35" s="150" t="str">
        <f>IF('Koreksi (p)'!BY36='Isian Keg Perb &amp; Peng'!BL$4,'Isian Keg Perb &amp; Peng'!$A$4,IF('Koreksi (p)'!BY36='Isian Keg Perb &amp; Peng'!BL$5,'Isian Keg Perb &amp; Peng'!$A$5,IF('Koreksi (p)'!BY36='Isian Keg Perb &amp; Peng'!BL$6,'Isian Keg Perb &amp; Peng'!$A$6,IF('Koreksi (p)'!BY36='Isian Keg Perb &amp; Peng'!BL$7,'Isian Keg Perb &amp; Peng'!$A$7,IF('Koreksi (p)'!BY36='Isian Keg Perb &amp; Peng'!BL$8,'Isian Keg Perb &amp; Peng'!$A$8,IF('Koreksi (p)'!BY36='Isian Keg Perb &amp; Peng'!BL$9,'Isian Keg Perb &amp; Peng'!$A$9,IF('Koreksi (p)'!BY36='Isian Keg Perb &amp; Peng'!BL$10,'Isian Keg Perb &amp; Peng'!$A$10,IF('Koreksi (p)'!BY36='Isian Keg Perb &amp; Peng'!BL$11,'Isian Keg Perb &amp; Peng'!$A$11,IF('Koreksi (p)'!BY36='Isian Keg Perb &amp; Peng'!BL$12,'Isian Keg Perb &amp; Peng'!$A$12,IF('Koreksi (p)'!BY36='Isian Keg Perb &amp; Peng'!BL$13,'Isian Keg Perb &amp; Peng'!$A$13," "))))))))))</f>
        <v xml:space="preserve"> </v>
      </c>
      <c r="AC35" s="150" t="str">
        <f>IF('Koreksi (p)'!BZ36='Isian Keg Perb &amp; Peng'!BM$4,'Isian Keg Perb &amp; Peng'!$A$4,IF('Koreksi (p)'!BZ36='Isian Keg Perb &amp; Peng'!BM$5,'Isian Keg Perb &amp; Peng'!$A$5,IF('Koreksi (p)'!BZ36='Isian Keg Perb &amp; Peng'!BM$6,'Isian Keg Perb &amp; Peng'!$A$6,IF('Koreksi (p)'!BZ36='Isian Keg Perb &amp; Peng'!BM$7,'Isian Keg Perb &amp; Peng'!$A$7,IF('Koreksi (p)'!BZ36='Isian Keg Perb &amp; Peng'!BM$8,'Isian Keg Perb &amp; Peng'!$A$8,IF('Koreksi (p)'!BZ36='Isian Keg Perb &amp; Peng'!BM$9,'Isian Keg Perb &amp; Peng'!$A$9,IF('Koreksi (p)'!BZ36='Isian Keg Perb &amp; Peng'!BM$10,'Isian Keg Perb &amp; Peng'!$A$10,IF('Koreksi (p)'!BZ36='Isian Keg Perb &amp; Peng'!BM$11,'Isian Keg Perb &amp; Peng'!$A$11,IF('Koreksi (p)'!BZ36='Isian Keg Perb &amp; Peng'!BM$12,'Isian Keg Perb &amp; Peng'!$A$12,IF('Koreksi (p)'!BZ36='Isian Keg Perb &amp; Peng'!BM$13,'Isian Keg Perb &amp; Peng'!$A$13," "))))))))))</f>
        <v xml:space="preserve"> </v>
      </c>
      <c r="AD35" s="150" t="str">
        <f>IF('Koreksi (p)'!CA36='Isian Keg Perb &amp; Peng'!BN$4,'Isian Keg Perb &amp; Peng'!$A$4,IF('Koreksi (p)'!CA36='Isian Keg Perb &amp; Peng'!BN$5,'Isian Keg Perb &amp; Peng'!$A$5,IF('Koreksi (p)'!CA36='Isian Keg Perb &amp; Peng'!BN$6,'Isian Keg Perb &amp; Peng'!$A$6,IF('Koreksi (p)'!CA36='Isian Keg Perb &amp; Peng'!BN$7,'Isian Keg Perb &amp; Peng'!$A$7,IF('Koreksi (p)'!CA36='Isian Keg Perb &amp; Peng'!BN$8,'Isian Keg Perb &amp; Peng'!$A$8,IF('Koreksi (p)'!CA36='Isian Keg Perb &amp; Peng'!BN$9,'Isian Keg Perb &amp; Peng'!$A$9,IF('Koreksi (p)'!CA36='Isian Keg Perb &amp; Peng'!BN$10,'Isian Keg Perb &amp; Peng'!$A$10,IF('Koreksi (p)'!CA36='Isian Keg Perb &amp; Peng'!BN$11,'Isian Keg Perb &amp; Peng'!$A$11,IF('Koreksi (p)'!CA36='Isian Keg Perb &amp; Peng'!BN$12,'Isian Keg Perb &amp; Peng'!$A$12,IF('Koreksi (p)'!CA36='Isian Keg Perb &amp; Peng'!BN$13,'Isian Keg Perb &amp; Peng'!$A$13," "))))))))))</f>
        <v xml:space="preserve"> </v>
      </c>
      <c r="AE35" s="150" t="str">
        <f>IF('Koreksi (p)'!CB36='Isian Keg Perb &amp; Peng'!BO$4,'Isian Keg Perb &amp; Peng'!$A$4,IF('Koreksi (p)'!CB36='Isian Keg Perb &amp; Peng'!BO$5,'Isian Keg Perb &amp; Peng'!$A$5,IF('Koreksi (p)'!CB36='Isian Keg Perb &amp; Peng'!BO$6,'Isian Keg Perb &amp; Peng'!$A$6,IF('Koreksi (p)'!CB36='Isian Keg Perb &amp; Peng'!BO$7,'Isian Keg Perb &amp; Peng'!$A$7,IF('Koreksi (p)'!CB36='Isian Keg Perb &amp; Peng'!BO$8,'Isian Keg Perb &amp; Peng'!$A$8,IF('Koreksi (p)'!CB36='Isian Keg Perb &amp; Peng'!BO$9,'Isian Keg Perb &amp; Peng'!$A$9,IF('Koreksi (p)'!CB36='Isian Keg Perb &amp; Peng'!BO$10,'Isian Keg Perb &amp; Peng'!$A$10,IF('Koreksi (p)'!CB36='Isian Keg Perb &amp; Peng'!BO$11,'Isian Keg Perb &amp; Peng'!$A$11,IF('Koreksi (p)'!CB36='Isian Keg Perb &amp; Peng'!BO$12,'Isian Keg Perb &amp; Peng'!$A$12,IF('Koreksi (p)'!CB36='Isian Keg Perb &amp; Peng'!BO$13,'Isian Keg Perb &amp; Peng'!$A$13," "))))))))))</f>
        <v xml:space="preserve"> </v>
      </c>
      <c r="AF35" s="150" t="str">
        <f>IF('Koreksi (p)'!CC36='Isian Keg Perb &amp; Peng'!BP$4,'Isian Keg Perb &amp; Peng'!$A$4,IF('Koreksi (p)'!CC36='Isian Keg Perb &amp; Peng'!BP$5,'Isian Keg Perb &amp; Peng'!$A$5,IF('Koreksi (p)'!CC36='Isian Keg Perb &amp; Peng'!BP$6,'Isian Keg Perb &amp; Peng'!$A$6,IF('Koreksi (p)'!CC36='Isian Keg Perb &amp; Peng'!BP$7,'Isian Keg Perb &amp; Peng'!$A$7,IF('Koreksi (p)'!CC36='Isian Keg Perb &amp; Peng'!BP$8,'Isian Keg Perb &amp; Peng'!$A$8,IF('Koreksi (p)'!CC36='Isian Keg Perb &amp; Peng'!BP$9,'Isian Keg Perb &amp; Peng'!$A$9,IF('Koreksi (p)'!CC36='Isian Keg Perb &amp; Peng'!BP$10,'Isian Keg Perb &amp; Peng'!$A$10,IF('Koreksi (p)'!CC36='Isian Keg Perb &amp; Peng'!BP$11,'Isian Keg Perb &amp; Peng'!$A$11,IF('Koreksi (p)'!CC36='Isian Keg Perb &amp; Peng'!BP$12,'Isian Keg Perb &amp; Peng'!$A$12,IF('Koreksi (p)'!CC36='Isian Keg Perb &amp; Peng'!BP$13,'Isian Keg Perb &amp; Peng'!$A$13," "))))))))))</f>
        <v xml:space="preserve"> </v>
      </c>
      <c r="AG35" s="150" t="str">
        <f>IF('Koreksi (p)'!CD36='Isian Keg Perb &amp; Peng'!BQ$4,'Isian Keg Perb &amp; Peng'!$A$4,IF('Koreksi (p)'!CD36='Isian Keg Perb &amp; Peng'!BQ$5,'Isian Keg Perb &amp; Peng'!$A$5,IF('Koreksi (p)'!CD36='Isian Keg Perb &amp; Peng'!BQ$6,'Isian Keg Perb &amp; Peng'!$A$6,IF('Koreksi (p)'!CD36='Isian Keg Perb &amp; Peng'!BQ$7,'Isian Keg Perb &amp; Peng'!$A$7,IF('Koreksi (p)'!CD36='Isian Keg Perb &amp; Peng'!BQ$8,'Isian Keg Perb &amp; Peng'!$A$8,IF('Koreksi (p)'!CD36='Isian Keg Perb &amp; Peng'!BQ$9,'Isian Keg Perb &amp; Peng'!$A$9,IF('Koreksi (p)'!CD36='Isian Keg Perb &amp; Peng'!BQ$10,'Isian Keg Perb &amp; Peng'!$A$10,IF('Koreksi (p)'!CD36='Isian Keg Perb &amp; Peng'!BQ$11,'Isian Keg Perb &amp; Peng'!$A$11,IF('Koreksi (p)'!CD36='Isian Keg Perb &amp; Peng'!BQ$12,'Isian Keg Perb &amp; Peng'!$A$12,IF('Koreksi (p)'!CD36='Isian Keg Perb &amp; Peng'!BQ$13,'Isian Keg Perb &amp; Peng'!$A$13," "))))))))))</f>
        <v xml:space="preserve"> </v>
      </c>
      <c r="AH35" s="150" t="str">
        <f>IF('Koreksi (p)'!CE36='Isian Keg Perb &amp; Peng'!BR$4,'Isian Keg Perb &amp; Peng'!$A$4,IF('Koreksi (p)'!CE36='Isian Keg Perb &amp; Peng'!BR$5,'Isian Keg Perb &amp; Peng'!$A$5,IF('Koreksi (p)'!CE36='Isian Keg Perb &amp; Peng'!BR$6,'Isian Keg Perb &amp; Peng'!$A$6,IF('Koreksi (p)'!CE36='Isian Keg Perb &amp; Peng'!BR$7,'Isian Keg Perb &amp; Peng'!$A$7,IF('Koreksi (p)'!CE36='Isian Keg Perb &amp; Peng'!BR$8,'Isian Keg Perb &amp; Peng'!$A$8,IF('Koreksi (p)'!CE36='Isian Keg Perb &amp; Peng'!BR$9,'Isian Keg Perb &amp; Peng'!$A$9,IF('Koreksi (p)'!CE36='Isian Keg Perb &amp; Peng'!BR$10,'Isian Keg Perb &amp; Peng'!$A$10,IF('Koreksi (p)'!CE36='Isian Keg Perb &amp; Peng'!BR$11,'Isian Keg Perb &amp; Peng'!$A$11,IF('Koreksi (p)'!CE36='Isian Keg Perb &amp; Peng'!BR$12,'Isian Keg Perb &amp; Peng'!$A$12,IF('Koreksi (p)'!CE36='Isian Keg Perb &amp; Peng'!BR$13,'Isian Keg Perb &amp; Peng'!$A$13," "))))))))))</f>
        <v xml:space="preserve"> </v>
      </c>
      <c r="AI35" s="150" t="str">
        <f>IF('Koreksi (p)'!CF36='Isian Keg Perb &amp; Peng'!BS$4,'Isian Keg Perb &amp; Peng'!$A$4,IF('Koreksi (p)'!CF36='Isian Keg Perb &amp; Peng'!BS$5,'Isian Keg Perb &amp; Peng'!$A$5,IF('Koreksi (p)'!CF36='Isian Keg Perb &amp; Peng'!BS$6,'Isian Keg Perb &amp; Peng'!$A$6,IF('Koreksi (p)'!CF36='Isian Keg Perb &amp; Peng'!BS$7,'Isian Keg Perb &amp; Peng'!$A$7,IF('Koreksi (p)'!CF36='Isian Keg Perb &amp; Peng'!BS$8,'Isian Keg Perb &amp; Peng'!$A$8,IF('Koreksi (p)'!CF36='Isian Keg Perb &amp; Peng'!BS$9,'Isian Keg Perb &amp; Peng'!$A$9,IF('Koreksi (p)'!CF36='Isian Keg Perb &amp; Peng'!BS$10,'Isian Keg Perb &amp; Peng'!$A$10,IF('Koreksi (p)'!CF36='Isian Keg Perb &amp; Peng'!BS$11,'Isian Keg Perb &amp; Peng'!$A$11,IF('Koreksi (p)'!CF36='Isian Keg Perb &amp; Peng'!BS$12,'Isian Keg Perb &amp; Peng'!$A$12,IF('Koreksi (p)'!CF36='Isian Keg Perb &amp; Peng'!BS$13,'Isian Keg Perb &amp; Peng'!$A$13," "))))))))))</f>
        <v xml:space="preserve"> </v>
      </c>
      <c r="AJ35" s="150" t="str">
        <f>IF('Koreksi (p)'!CG36='Isian Keg Perb &amp; Peng'!BT$4,'Isian Keg Perb &amp; Peng'!$A$4,IF('Koreksi (p)'!CG36='Isian Keg Perb &amp; Peng'!BT$5,'Isian Keg Perb &amp; Peng'!$A$5,IF('Koreksi (p)'!CG36='Isian Keg Perb &amp; Peng'!BT$6,'Isian Keg Perb &amp; Peng'!$A$6,IF('Koreksi (p)'!CG36='Isian Keg Perb &amp; Peng'!BT$7,'Isian Keg Perb &amp; Peng'!$A$7,IF('Koreksi (p)'!CG36='Isian Keg Perb &amp; Peng'!BT$8,'Isian Keg Perb &amp; Peng'!$A$8,IF('Koreksi (p)'!CG36='Isian Keg Perb &amp; Peng'!BT$9,'Isian Keg Perb &amp; Peng'!$A$9,IF('Koreksi (p)'!CG36='Isian Keg Perb &amp; Peng'!BT$10,'Isian Keg Perb &amp; Peng'!$A$10,IF('Koreksi (p)'!CG36='Isian Keg Perb &amp; Peng'!BT$11,'Isian Keg Perb &amp; Peng'!$A$11,IF('Koreksi (p)'!CG36='Isian Keg Perb &amp; Peng'!BT$12,'Isian Keg Perb &amp; Peng'!$A$12,IF('Koreksi (p)'!CG36='Isian Keg Perb &amp; Peng'!BT$13,'Isian Keg Perb &amp; Peng'!$A$13," "))))))))))</f>
        <v xml:space="preserve"> </v>
      </c>
      <c r="AK35" s="150" t="str">
        <f>IF('Koreksi (p)'!CH36='Isian Keg Perb &amp; Peng'!BU$4,'Isian Keg Perb &amp; Peng'!$A$4,IF('Koreksi (p)'!CH36='Isian Keg Perb &amp; Peng'!BU$5,'Isian Keg Perb &amp; Peng'!$A$5,IF('Koreksi (p)'!CH36='Isian Keg Perb &amp; Peng'!BU$6,'Isian Keg Perb &amp; Peng'!$A$6,IF('Koreksi (p)'!CH36='Isian Keg Perb &amp; Peng'!BU$7,'Isian Keg Perb &amp; Peng'!$A$7,IF('Koreksi (p)'!CH36='Isian Keg Perb &amp; Peng'!BU$8,'Isian Keg Perb &amp; Peng'!$A$8,IF('Koreksi (p)'!CH36='Isian Keg Perb &amp; Peng'!BU$9,'Isian Keg Perb &amp; Peng'!$A$9,IF('Koreksi (p)'!CH36='Isian Keg Perb &amp; Peng'!BU$10,'Isian Keg Perb &amp; Peng'!$A$10,IF('Koreksi (p)'!CH36='Isian Keg Perb &amp; Peng'!BU$11,'Isian Keg Perb &amp; Peng'!$A$11,IF('Koreksi (p)'!CH36='Isian Keg Perb &amp; Peng'!BU$12,'Isian Keg Perb &amp; Peng'!$A$12,IF('Koreksi (p)'!CH36='Isian Keg Perb &amp; Peng'!BU$13,'Isian Keg Perb &amp; Peng'!$A$13," "))))))))))</f>
        <v xml:space="preserve"> </v>
      </c>
      <c r="AL35" s="150" t="str">
        <f>IF('Koreksi (p)'!CI36='Isian Keg Perb &amp; Peng'!BV$4,'Isian Keg Perb &amp; Peng'!$A$4,IF('Koreksi (p)'!CI36='Isian Keg Perb &amp; Peng'!BV$5,'Isian Keg Perb &amp; Peng'!$A$5,IF('Koreksi (p)'!CI36='Isian Keg Perb &amp; Peng'!BV$6,'Isian Keg Perb &amp; Peng'!$A$6,IF('Koreksi (p)'!CI36='Isian Keg Perb &amp; Peng'!BV$7,'Isian Keg Perb &amp; Peng'!$A$7,IF('Koreksi (p)'!CI36='Isian Keg Perb &amp; Peng'!BV$8,'Isian Keg Perb &amp; Peng'!$A$8,IF('Koreksi (p)'!CI36='Isian Keg Perb &amp; Peng'!BV$9,'Isian Keg Perb &amp; Peng'!$A$9,IF('Koreksi (p)'!CI36='Isian Keg Perb &amp; Peng'!BV$10,'Isian Keg Perb &amp; Peng'!$A$10,IF('Koreksi (p)'!CI36='Isian Keg Perb &amp; Peng'!BV$11,'Isian Keg Perb &amp; Peng'!$A$11,IF('Koreksi (p)'!CI36='Isian Keg Perb &amp; Peng'!BV$12,'Isian Keg Perb &amp; Peng'!$A$12,IF('Koreksi (p)'!CI36='Isian Keg Perb &amp; Peng'!BV$13,'Isian Keg Perb &amp; Peng'!$A$13," "))))))))))</f>
        <v xml:space="preserve"> </v>
      </c>
      <c r="AM35" s="150" t="str">
        <f>IF('Koreksi (p)'!CJ36='Isian Keg Perb &amp; Peng'!BW$4,'Isian Keg Perb &amp; Peng'!$A$4,IF('Koreksi (p)'!CJ36='Isian Keg Perb &amp; Peng'!BW$5,'Isian Keg Perb &amp; Peng'!$A$5,IF('Koreksi (p)'!CJ36='Isian Keg Perb &amp; Peng'!BW$6,'Isian Keg Perb &amp; Peng'!$A$6,IF('Koreksi (p)'!CJ36='Isian Keg Perb &amp; Peng'!BW$7,'Isian Keg Perb &amp; Peng'!$A$7,IF('Koreksi (p)'!CJ36='Isian Keg Perb &amp; Peng'!BW$8,'Isian Keg Perb &amp; Peng'!$A$8,IF('Koreksi (p)'!CJ36='Isian Keg Perb &amp; Peng'!BW$9,'Isian Keg Perb &amp; Peng'!$A$9,IF('Koreksi (p)'!CJ36='Isian Keg Perb &amp; Peng'!BW$10,'Isian Keg Perb &amp; Peng'!$A$10,IF('Koreksi (p)'!CJ36='Isian Keg Perb &amp; Peng'!BW$11,'Isian Keg Perb &amp; Peng'!$A$11,IF('Koreksi (p)'!CJ36='Isian Keg Perb &amp; Peng'!BW$12,'Isian Keg Perb &amp; Peng'!$A$12,IF('Koreksi (p)'!CJ36='Isian Keg Perb &amp; Peng'!BW$13,'Isian Keg Perb &amp; Peng'!$A$13," "))))))))))</f>
        <v xml:space="preserve"> </v>
      </c>
      <c r="AN35" s="150" t="str">
        <f>IF('Koreksi (p)'!CK36='Isian Keg Perb &amp; Peng'!BX$4,'Isian Keg Perb &amp; Peng'!$A$4,IF('Koreksi (p)'!CK36='Isian Keg Perb &amp; Peng'!BX$5,'Isian Keg Perb &amp; Peng'!$A$5,IF('Koreksi (p)'!CK36='Isian Keg Perb &amp; Peng'!BX$6,'Isian Keg Perb &amp; Peng'!$A$6,IF('Koreksi (p)'!CK36='Isian Keg Perb &amp; Peng'!BX$7,'Isian Keg Perb &amp; Peng'!$A$7,IF('Koreksi (p)'!CK36='Isian Keg Perb &amp; Peng'!BX$8,'Isian Keg Perb &amp; Peng'!$A$8,IF('Koreksi (p)'!CK36='Isian Keg Perb &amp; Peng'!BX$9,'Isian Keg Perb &amp; Peng'!$A$9,IF('Koreksi (p)'!CK36='Isian Keg Perb &amp; Peng'!BX$10,'Isian Keg Perb &amp; Peng'!$A$10,IF('Koreksi (p)'!CK36='Isian Keg Perb &amp; Peng'!BX$11,'Isian Keg Perb &amp; Peng'!$A$11,IF('Koreksi (p)'!CK36='Isian Keg Perb &amp; Peng'!BX$12,'Isian Keg Perb &amp; Peng'!$A$12,IF('Koreksi (p)'!CK36='Isian Keg Perb &amp; Peng'!BX$13,'Isian Keg Perb &amp; Peng'!$A$13," "))))))))))</f>
        <v xml:space="preserve"> </v>
      </c>
      <c r="AO35" s="150" t="str">
        <f>IF('Koreksi (p)'!CL36='Isian Keg Perb &amp; Peng'!BY$4,'Isian Keg Perb &amp; Peng'!$A$4,IF('Koreksi (p)'!CL36='Isian Keg Perb &amp; Peng'!BY$5,'Isian Keg Perb &amp; Peng'!$A$5,IF('Koreksi (p)'!CL36='Isian Keg Perb &amp; Peng'!BY$6,'Isian Keg Perb &amp; Peng'!$A$6,IF('Koreksi (p)'!CL36='Isian Keg Perb &amp; Peng'!BY$7,'Isian Keg Perb &amp; Peng'!$A$7,IF('Koreksi (p)'!CL36='Isian Keg Perb &amp; Peng'!BY$8,'Isian Keg Perb &amp; Peng'!$A$8,IF('Koreksi (p)'!CL36='Isian Keg Perb &amp; Peng'!BY$9,'Isian Keg Perb &amp; Peng'!$A$9,IF('Koreksi (p)'!CL36='Isian Keg Perb &amp; Peng'!BY$10,'Isian Keg Perb &amp; Peng'!$A$10,IF('Koreksi (p)'!CL36='Isian Keg Perb &amp; Peng'!BY$11,'Isian Keg Perb &amp; Peng'!$A$11,IF('Koreksi (p)'!CL36='Isian Keg Perb &amp; Peng'!BY$12,'Isian Keg Perb &amp; Peng'!$A$12,IF('Koreksi (p)'!CL36='Isian Keg Perb &amp; Peng'!BY$13,'Isian Keg Perb &amp; Peng'!$A$13," "))))))))))</f>
        <v xml:space="preserve"> </v>
      </c>
      <c r="AP35" s="150" t="str">
        <f>IF('Koreksi (p)'!CM36='Isian Keg Perb &amp; Peng'!BZ$4,'Isian Keg Perb &amp; Peng'!$A$4,IF('Koreksi (p)'!CM36='Isian Keg Perb &amp; Peng'!BZ$5,'Isian Keg Perb &amp; Peng'!$A$5,IF('Koreksi (p)'!CM36='Isian Keg Perb &amp; Peng'!BZ$6,'Isian Keg Perb &amp; Peng'!$A$6,IF('Koreksi (p)'!CM36='Isian Keg Perb &amp; Peng'!BZ$7,'Isian Keg Perb &amp; Peng'!$A$7,IF('Koreksi (p)'!CM36='Isian Keg Perb &amp; Peng'!BZ$8,'Isian Keg Perb &amp; Peng'!$A$8,IF('Koreksi (p)'!CM36='Isian Keg Perb &amp; Peng'!BZ$9,'Isian Keg Perb &amp; Peng'!$A$9,IF('Koreksi (p)'!CM36='Isian Keg Perb &amp; Peng'!BZ$10,'Isian Keg Perb &amp; Peng'!$A$10,IF('Koreksi (p)'!CM36='Isian Keg Perb &amp; Peng'!BZ$11,'Isian Keg Perb &amp; Peng'!$A$11,IF('Koreksi (p)'!CM36='Isian Keg Perb &amp; Peng'!BZ$12,'Isian Keg Perb &amp; Peng'!$A$12,IF('Koreksi (p)'!CM36='Isian Keg Perb &amp; Peng'!BZ$13,'Isian Keg Perb &amp; Peng'!$A$13," "))))))))))</f>
        <v xml:space="preserve"> </v>
      </c>
      <c r="AQ35" s="150" t="str">
        <f>IF('Koreksi (p)'!CN36='Isian Keg Perb &amp; Peng'!CA$4,'Isian Keg Perb &amp; Peng'!$A$4,IF('Koreksi (p)'!CN36='Isian Keg Perb &amp; Peng'!CA$5,'Isian Keg Perb &amp; Peng'!$A$5,IF('Koreksi (p)'!CN36='Isian Keg Perb &amp; Peng'!CA$6,'Isian Keg Perb &amp; Peng'!$A$6,IF('Koreksi (p)'!CN36='Isian Keg Perb &amp; Peng'!CA$7,'Isian Keg Perb &amp; Peng'!$A$7,IF('Koreksi (p)'!CN36='Isian Keg Perb &amp; Peng'!CA$8,'Isian Keg Perb &amp; Peng'!$A$8,IF('Koreksi (p)'!CN36='Isian Keg Perb &amp; Peng'!CA$9,'Isian Keg Perb &amp; Peng'!$A$9,IF('Koreksi (p)'!CN36='Isian Keg Perb &amp; Peng'!CA$10,'Isian Keg Perb &amp; Peng'!$A$10,IF('Koreksi (p)'!CN36='Isian Keg Perb &amp; Peng'!CA$11,'Isian Keg Perb &amp; Peng'!$A$11,IF('Koreksi (p)'!CN36='Isian Keg Perb &amp; Peng'!CA$12,'Isian Keg Perb &amp; Peng'!$A$12,IF('Koreksi (p)'!CN36='Isian Keg Perb &amp; Peng'!CA$13,'Isian Keg Perb &amp; Peng'!$A$13," "))))))))))</f>
        <v xml:space="preserve"> </v>
      </c>
      <c r="AR35" s="150" t="str">
        <f>IF('Koreksi (p)'!CO36='Isian Keg Perb &amp; Peng'!CB$4,'Isian Keg Perb &amp; Peng'!$A$4,IF('Koreksi (p)'!CO36='Isian Keg Perb &amp; Peng'!CB$5,'Isian Keg Perb &amp; Peng'!$A$5,IF('Koreksi (p)'!CO36='Isian Keg Perb &amp; Peng'!CB$6,'Isian Keg Perb &amp; Peng'!$A$6,IF('Koreksi (p)'!CO36='Isian Keg Perb &amp; Peng'!CB$7,'Isian Keg Perb &amp; Peng'!$A$7,IF('Koreksi (p)'!CO36='Isian Keg Perb &amp; Peng'!CB$8,'Isian Keg Perb &amp; Peng'!$A$8,IF('Koreksi (p)'!CO36='Isian Keg Perb &amp; Peng'!CB$9,'Isian Keg Perb &amp; Peng'!$A$9,IF('Koreksi (p)'!CO36='Isian Keg Perb &amp; Peng'!CB$10,'Isian Keg Perb &amp; Peng'!$A$10,IF('Koreksi (p)'!CO36='Isian Keg Perb &amp; Peng'!CB$11,'Isian Keg Perb &amp; Peng'!$A$11,IF('Koreksi (p)'!CO36='Isian Keg Perb &amp; Peng'!CB$12,'Isian Keg Perb &amp; Peng'!$A$12,IF('Koreksi (p)'!CO36='Isian Keg Perb &amp; Peng'!CB$13,'Isian Keg Perb &amp; Peng'!$A$13," "))))))))))</f>
        <v xml:space="preserve"> </v>
      </c>
      <c r="AS35" s="150" t="str">
        <f>IF('Koreksi (p)'!CP36='Isian Keg Perb &amp; Peng'!CC$4,'Isian Keg Perb &amp; Peng'!$A$4,IF('Koreksi (p)'!CP36='Isian Keg Perb &amp; Peng'!CC$5,'Isian Keg Perb &amp; Peng'!$A$5,IF('Koreksi (p)'!CP36='Isian Keg Perb &amp; Peng'!CC$6,'Isian Keg Perb &amp; Peng'!$A$6,IF('Koreksi (p)'!CP36='Isian Keg Perb &amp; Peng'!CC$7,'Isian Keg Perb &amp; Peng'!$A$7,IF('Koreksi (p)'!CP36='Isian Keg Perb &amp; Peng'!CC$8,'Isian Keg Perb &amp; Peng'!$A$8,IF('Koreksi (p)'!CP36='Isian Keg Perb &amp; Peng'!CC$9,'Isian Keg Perb &amp; Peng'!$A$9,IF('Koreksi (p)'!CP36='Isian Keg Perb &amp; Peng'!CC$10,'Isian Keg Perb &amp; Peng'!$A$10,IF('Koreksi (p)'!CP36='Isian Keg Perb &amp; Peng'!CC$11,'Isian Keg Perb &amp; Peng'!$A$11,IF('Koreksi (p)'!CP36='Isian Keg Perb &amp; Peng'!CC$12,'Isian Keg Perb &amp; Peng'!$A$12,IF('Koreksi (p)'!CP36='Isian Keg Perb &amp; Peng'!CC$13,'Isian Keg Perb &amp; Peng'!$A$13," "))))))))))</f>
        <v xml:space="preserve"> </v>
      </c>
      <c r="AT35" s="150" t="str">
        <f t="shared" si="0"/>
        <v xml:space="preserve">    Satuan Besaran                                   </v>
      </c>
      <c r="AU35" s="150" t="e">
        <f t="shared" si="1"/>
        <v>#VALUE!</v>
      </c>
      <c r="AV35" s="150" t="str">
        <f t="shared" si="2"/>
        <v/>
      </c>
      <c r="AW35" s="150">
        <f t="shared" si="3"/>
        <v>5</v>
      </c>
      <c r="AX35" s="150" t="str">
        <f t="shared" si="4"/>
        <v xml:space="preserve">Satuan Besaran, </v>
      </c>
      <c r="AY35" s="150" t="e">
        <f t="shared" si="5"/>
        <v>#VALUE!</v>
      </c>
      <c r="AZ35" s="150" t="str">
        <f t="shared" si="6"/>
        <v/>
      </c>
      <c r="BA35" s="150" t="e">
        <f t="shared" si="7"/>
        <v>#VALUE!</v>
      </c>
      <c r="BB35" s="150" t="str">
        <f t="shared" si="8"/>
        <v/>
      </c>
      <c r="BC35" s="150" t="e">
        <f t="shared" si="9"/>
        <v>#VALUE!</v>
      </c>
      <c r="BD35" s="150" t="str">
        <f t="shared" si="10"/>
        <v/>
      </c>
      <c r="BE35" s="150" t="e">
        <f t="shared" si="11"/>
        <v>#VALUE!</v>
      </c>
      <c r="BF35" s="150" t="str">
        <f t="shared" si="12"/>
        <v/>
      </c>
      <c r="BG35" s="150" t="e">
        <f t="shared" si="13"/>
        <v>#VALUE!</v>
      </c>
      <c r="BH35" s="150" t="str">
        <f t="shared" si="14"/>
        <v/>
      </c>
      <c r="BI35" s="150" t="e">
        <f t="shared" si="15"/>
        <v>#VALUE!</v>
      </c>
      <c r="BJ35" s="150" t="str">
        <f t="shared" si="16"/>
        <v/>
      </c>
      <c r="BK35" s="150" t="e">
        <f t="shared" si="17"/>
        <v>#VALUE!</v>
      </c>
      <c r="BL35" s="150" t="str">
        <f t="shared" si="18"/>
        <v/>
      </c>
      <c r="BM35" s="150" t="e">
        <f t="shared" si="19"/>
        <v>#VALUE!</v>
      </c>
      <c r="BN35" s="150" t="str">
        <f t="shared" si="20"/>
        <v/>
      </c>
      <c r="BO35" s="26" t="str">
        <f t="shared" si="21"/>
        <v xml:space="preserve">Satuan Besaran, </v>
      </c>
      <c r="BP35" s="27" t="str">
        <f>IF(E35="X",'Isian Keg Perb &amp; Peng'!$CE$4,"")</f>
        <v/>
      </c>
      <c r="BQ35" s="27" t="str">
        <f>IF(E35="X",'Isian Keg Perb &amp; Peng'!$CF$4,"")</f>
        <v/>
      </c>
    </row>
    <row r="36" spans="2:69" s="30" customFormat="1" ht="59.25" hidden="1" customHeight="1">
      <c r="B36" s="27">
        <f>'Analisis (p)'!A38</f>
        <v>25</v>
      </c>
      <c r="C36" s="25" t="str">
        <f>'Analisis (p)'!B38</f>
        <v>SITI ASIYAH</v>
      </c>
      <c r="D36" s="32"/>
      <c r="E36" s="27" t="str">
        <f>'Analisis (p)'!CJ38</f>
        <v>X</v>
      </c>
      <c r="F36" s="150" t="str">
        <f>IF('Koreksi (p)'!BC37='Isian Keg Perb &amp; Peng'!AP$4,'Isian Keg Perb &amp; Peng'!$A$4,IF('Koreksi (p)'!BC37='Isian Keg Perb &amp; Peng'!AP$5,'Isian Keg Perb &amp; Peng'!$A$5,IF('Koreksi (p)'!BC37='Isian Keg Perb &amp; Peng'!AP$6,'Isian Keg Perb &amp; Peng'!$A$6,IF('Koreksi (p)'!BC37='Isian Keg Perb &amp; Peng'!AP$7,'Isian Keg Perb &amp; Peng'!$A$7,IF('Koreksi (p)'!BC37='Isian Keg Perb &amp; Peng'!AP$8,'Isian Keg Perb &amp; Peng'!$A$8,IF('Koreksi (p)'!BC37='Isian Keg Perb &amp; Peng'!AP$9,'Isian Keg Perb &amp; Peng'!$A$9,IF('Koreksi (p)'!BC37='Isian Keg Perb &amp; Peng'!AP$10,'Isian Keg Perb &amp; Peng'!$A$10,IF('Koreksi (p)'!BC37='Isian Keg Perb &amp; Peng'!AP$11,'Isian Keg Perb &amp; Peng'!$A$11,IF('Koreksi (p)'!BC37='Isian Keg Perb &amp; Peng'!AP$12,'Isian Keg Perb &amp; Peng'!$A$12,IF('Koreksi (p)'!BC37='Isian Keg Perb &amp; Peng'!AP$13,'Isian Keg Perb &amp; Peng'!$A$13," "))))))))))</f>
        <v xml:space="preserve"> </v>
      </c>
      <c r="G36" s="150" t="str">
        <f>IF('Koreksi (p)'!BD37='Isian Keg Perb &amp; Peng'!AQ$4,'Isian Keg Perb &amp; Peng'!$A$4,IF('Koreksi (p)'!BD37='Isian Keg Perb &amp; Peng'!AQ$5,'Isian Keg Perb &amp; Peng'!$A$5,IF('Koreksi (p)'!BD37='Isian Keg Perb &amp; Peng'!AQ$6,'Isian Keg Perb &amp; Peng'!$A$6,IF('Koreksi (p)'!BD37='Isian Keg Perb &amp; Peng'!AQ$7,'Isian Keg Perb &amp; Peng'!$A$7,IF('Koreksi (p)'!BD37='Isian Keg Perb &amp; Peng'!AQ$8,'Isian Keg Perb &amp; Peng'!$A$8,IF('Koreksi (p)'!BD37='Isian Keg Perb &amp; Peng'!AQ$9,'Isian Keg Perb &amp; Peng'!$A$9,IF('Koreksi (p)'!BD37='Isian Keg Perb &amp; Peng'!AQ$10,'Isian Keg Perb &amp; Peng'!$A$10,IF('Koreksi (p)'!BD37='Isian Keg Perb &amp; Peng'!AQ$11,'Isian Keg Perb &amp; Peng'!$A$11,IF('Koreksi (p)'!BD37='Isian Keg Perb &amp; Peng'!AQ$12,'Isian Keg Perb &amp; Peng'!$A$12,IF('Koreksi (p)'!BD37='Isian Keg Perb &amp; Peng'!AQ$13,'Isian Keg Perb &amp; Peng'!$A$13," "))))))))))</f>
        <v xml:space="preserve"> </v>
      </c>
      <c r="H36" s="150" t="str">
        <f>IF('Koreksi (p)'!BE37='Isian Keg Perb &amp; Peng'!AR$4,'Isian Keg Perb &amp; Peng'!$A$4,IF('Koreksi (p)'!BE37='Isian Keg Perb &amp; Peng'!AR$5,'Isian Keg Perb &amp; Peng'!$A$5,IF('Koreksi (p)'!BE37='Isian Keg Perb &amp; Peng'!AR$6,'Isian Keg Perb &amp; Peng'!$A$6,IF('Koreksi (p)'!BE37='Isian Keg Perb &amp; Peng'!AR$7,'Isian Keg Perb &amp; Peng'!$A$7,IF('Koreksi (p)'!BE37='Isian Keg Perb &amp; Peng'!AR$8,'Isian Keg Perb &amp; Peng'!$A$8,IF('Koreksi (p)'!BE37='Isian Keg Perb &amp; Peng'!AR$9,'Isian Keg Perb &amp; Peng'!$A$9,IF('Koreksi (p)'!BE37='Isian Keg Perb &amp; Peng'!AR$10,'Isian Keg Perb &amp; Peng'!$A$10,IF('Koreksi (p)'!BE37='Isian Keg Perb &amp; Peng'!AR$11,'Isian Keg Perb &amp; Peng'!$A$11,IF('Koreksi (p)'!BE37='Isian Keg Perb &amp; Peng'!AR$12,'Isian Keg Perb &amp; Peng'!$A$12,IF('Koreksi (p)'!BE37='Isian Keg Perb &amp; Peng'!AR$13,'Isian Keg Perb &amp; Peng'!$A$13," "))))))))))</f>
        <v>Besaran Pokok/Turunan</v>
      </c>
      <c r="I36" s="150" t="str">
        <f>IF('Koreksi (p)'!BF37='Isian Keg Perb &amp; Peng'!AS$4,'Isian Keg Perb &amp; Peng'!$A$4,IF('Koreksi (p)'!BF37='Isian Keg Perb &amp; Peng'!AS$5,'Isian Keg Perb &amp; Peng'!$A$5,IF('Koreksi (p)'!BF37='Isian Keg Perb &amp; Peng'!AS$6,'Isian Keg Perb &amp; Peng'!$A$6,IF('Koreksi (p)'!BF37='Isian Keg Perb &amp; Peng'!AS$7,'Isian Keg Perb &amp; Peng'!$A$7,IF('Koreksi (p)'!BF37='Isian Keg Perb &amp; Peng'!AS$8,'Isian Keg Perb &amp; Peng'!$A$8,IF('Koreksi (p)'!BF37='Isian Keg Perb &amp; Peng'!AS$9,'Isian Keg Perb &amp; Peng'!$A$9,IF('Koreksi (p)'!BF37='Isian Keg Perb &amp; Peng'!AS$10,'Isian Keg Perb &amp; Peng'!$A$10,IF('Koreksi (p)'!BF37='Isian Keg Perb &amp; Peng'!AS$11,'Isian Keg Perb &amp; Peng'!$A$11,IF('Koreksi (p)'!BF37='Isian Keg Perb &amp; Peng'!AS$12,'Isian Keg Perb &amp; Peng'!$A$12,IF('Koreksi (p)'!BF37='Isian Keg Perb &amp; Peng'!AS$13,'Isian Keg Perb &amp; Peng'!$A$13," "))))))))))</f>
        <v xml:space="preserve"> </v>
      </c>
      <c r="J36" s="150" t="str">
        <f>IF('Koreksi (p)'!BG37='Isian Keg Perb &amp; Peng'!AT$4,'Isian Keg Perb &amp; Peng'!$A$4,IF('Koreksi (p)'!BG37='Isian Keg Perb &amp; Peng'!AT$5,'Isian Keg Perb &amp; Peng'!$A$5,IF('Koreksi (p)'!BG37='Isian Keg Perb &amp; Peng'!AT$6,'Isian Keg Perb &amp; Peng'!$A$6,IF('Koreksi (p)'!BG37='Isian Keg Perb &amp; Peng'!AT$7,'Isian Keg Perb &amp; Peng'!$A$7,IF('Koreksi (p)'!BG37='Isian Keg Perb &amp; Peng'!AT$8,'Isian Keg Perb &amp; Peng'!$A$8,IF('Koreksi (p)'!BG37='Isian Keg Perb &amp; Peng'!AT$9,'Isian Keg Perb &amp; Peng'!$A$9,IF('Koreksi (p)'!BG37='Isian Keg Perb &amp; Peng'!AT$10,'Isian Keg Perb &amp; Peng'!$A$10,IF('Koreksi (p)'!BG37='Isian Keg Perb &amp; Peng'!AT$11,'Isian Keg Perb &amp; Peng'!$A$11,IF('Koreksi (p)'!BG37='Isian Keg Perb &amp; Peng'!AT$12,'Isian Keg Perb &amp; Peng'!$A$12,IF('Koreksi (p)'!BG37='Isian Keg Perb &amp; Peng'!AT$13,'Isian Keg Perb &amp; Peng'!$A$13," "))))))))))</f>
        <v>Satuan Besaran</v>
      </c>
      <c r="K36" s="150" t="str">
        <f>IF('Koreksi (p)'!BH37='Isian Keg Perb &amp; Peng'!AU$4,'Isian Keg Perb &amp; Peng'!$A$4,IF('Koreksi (p)'!BH37='Isian Keg Perb &amp; Peng'!AU$5,'Isian Keg Perb &amp; Peng'!$A$5,IF('Koreksi (p)'!BH37='Isian Keg Perb &amp; Peng'!AU$6,'Isian Keg Perb &amp; Peng'!$A$6,IF('Koreksi (p)'!BH37='Isian Keg Perb &amp; Peng'!AU$7,'Isian Keg Perb &amp; Peng'!$A$7,IF('Koreksi (p)'!BH37='Isian Keg Perb &amp; Peng'!AU$8,'Isian Keg Perb &amp; Peng'!$A$8,IF('Koreksi (p)'!BH37='Isian Keg Perb &amp; Peng'!AU$9,'Isian Keg Perb &amp; Peng'!$A$9,IF('Koreksi (p)'!BH37='Isian Keg Perb &amp; Peng'!AU$10,'Isian Keg Perb &amp; Peng'!$A$10,IF('Koreksi (p)'!BH37='Isian Keg Perb &amp; Peng'!AU$11,'Isian Keg Perb &amp; Peng'!$A$11,IF('Koreksi (p)'!BH37='Isian Keg Perb &amp; Peng'!AU$12,'Isian Keg Perb &amp; Peng'!$A$12,IF('Koreksi (p)'!BH37='Isian Keg Perb &amp; Peng'!AU$13,'Isian Keg Perb &amp; Peng'!$A$13," "))))))))))</f>
        <v xml:space="preserve"> </v>
      </c>
      <c r="L36" s="150" t="str">
        <f>IF('Koreksi (p)'!BI37='Isian Keg Perb &amp; Peng'!AV$4,'Isian Keg Perb &amp; Peng'!$A$4,IF('Koreksi (p)'!BI37='Isian Keg Perb &amp; Peng'!AV$5,'Isian Keg Perb &amp; Peng'!$A$5,IF('Koreksi (p)'!BI37='Isian Keg Perb &amp; Peng'!AV$6,'Isian Keg Perb &amp; Peng'!$A$6,IF('Koreksi (p)'!BI37='Isian Keg Perb &amp; Peng'!AV$7,'Isian Keg Perb &amp; Peng'!$A$7,IF('Koreksi (p)'!BI37='Isian Keg Perb &amp; Peng'!AV$8,'Isian Keg Perb &amp; Peng'!$A$8,IF('Koreksi (p)'!BI37='Isian Keg Perb &amp; Peng'!AV$9,'Isian Keg Perb &amp; Peng'!$A$9,IF('Koreksi (p)'!BI37='Isian Keg Perb &amp; Peng'!AV$10,'Isian Keg Perb &amp; Peng'!$A$10,IF('Koreksi (p)'!BI37='Isian Keg Perb &amp; Peng'!AV$11,'Isian Keg Perb &amp; Peng'!$A$11,IF('Koreksi (p)'!BI37='Isian Keg Perb &amp; Peng'!AV$12,'Isian Keg Perb &amp; Peng'!$A$12,IF('Koreksi (p)'!BI37='Isian Keg Perb &amp; Peng'!AV$13,'Isian Keg Perb &amp; Peng'!$A$13," "))))))))))</f>
        <v>tiga</v>
      </c>
      <c r="M36" s="150" t="str">
        <f>IF('Koreksi (p)'!BJ37='Isian Keg Perb &amp; Peng'!AW$4,'Isian Keg Perb &amp; Peng'!$A$4,IF('Koreksi (p)'!BJ37='Isian Keg Perb &amp; Peng'!AW$5,'Isian Keg Perb &amp; Peng'!$A$5,IF('Koreksi (p)'!BJ37='Isian Keg Perb &amp; Peng'!AW$6,'Isian Keg Perb &amp; Peng'!$A$6,IF('Koreksi (p)'!BJ37='Isian Keg Perb &amp; Peng'!AW$7,'Isian Keg Perb &amp; Peng'!$A$7,IF('Koreksi (p)'!BJ37='Isian Keg Perb &amp; Peng'!AW$8,'Isian Keg Perb &amp; Peng'!$A$8,IF('Koreksi (p)'!BJ37='Isian Keg Perb &amp; Peng'!AW$9,'Isian Keg Perb &amp; Peng'!$A$9,IF('Koreksi (p)'!BJ37='Isian Keg Perb &amp; Peng'!AW$10,'Isian Keg Perb &amp; Peng'!$A$10,IF('Koreksi (p)'!BJ37='Isian Keg Perb &amp; Peng'!AW$11,'Isian Keg Perb &amp; Peng'!$A$11,IF('Koreksi (p)'!BJ37='Isian Keg Perb &amp; Peng'!AW$12,'Isian Keg Perb &amp; Peng'!$A$12,IF('Koreksi (p)'!BJ37='Isian Keg Perb &amp; Peng'!AW$13,'Isian Keg Perb &amp; Peng'!$A$13," "))))))))))</f>
        <v>tiga</v>
      </c>
      <c r="N36" s="150" t="str">
        <f>IF('Koreksi (p)'!BK37='Isian Keg Perb &amp; Peng'!AX$4,'Isian Keg Perb &amp; Peng'!$A$4,IF('Koreksi (p)'!BK37='Isian Keg Perb &amp; Peng'!AX$5,'Isian Keg Perb &amp; Peng'!$A$5,IF('Koreksi (p)'!BK37='Isian Keg Perb &amp; Peng'!AX$6,'Isian Keg Perb &amp; Peng'!$A$6,IF('Koreksi (p)'!BK37='Isian Keg Perb &amp; Peng'!AX$7,'Isian Keg Perb &amp; Peng'!$A$7,IF('Koreksi (p)'!BK37='Isian Keg Perb &amp; Peng'!AX$8,'Isian Keg Perb &amp; Peng'!$A$8,IF('Koreksi (p)'!BK37='Isian Keg Perb &amp; Peng'!AX$9,'Isian Keg Perb &amp; Peng'!$A$9,IF('Koreksi (p)'!BK37='Isian Keg Perb &amp; Peng'!AX$10,'Isian Keg Perb &amp; Peng'!$A$10,IF('Koreksi (p)'!BK37='Isian Keg Perb &amp; Peng'!AX$11,'Isian Keg Perb &amp; Peng'!$A$11,IF('Koreksi (p)'!BK37='Isian Keg Perb &amp; Peng'!AX$12,'Isian Keg Perb &amp; Peng'!$A$12,IF('Koreksi (p)'!BK37='Isian Keg Perb &amp; Peng'!AX$13,'Isian Keg Perb &amp; Peng'!$A$13," "))))))))))</f>
        <v xml:space="preserve"> </v>
      </c>
      <c r="O36" s="150" t="str">
        <f>IF('Koreksi (p)'!BL37='Isian Keg Perb &amp; Peng'!AY$4,'Isian Keg Perb &amp; Peng'!$A$4,IF('Koreksi (p)'!BL37='Isian Keg Perb &amp; Peng'!AY$5,'Isian Keg Perb &amp; Peng'!$A$5,IF('Koreksi (p)'!BL37='Isian Keg Perb &amp; Peng'!AY$6,'Isian Keg Perb &amp; Peng'!$A$6,IF('Koreksi (p)'!BL37='Isian Keg Perb &amp; Peng'!AY$7,'Isian Keg Perb &amp; Peng'!$A$7,IF('Koreksi (p)'!BL37='Isian Keg Perb &amp; Peng'!AY$8,'Isian Keg Perb &amp; Peng'!$A$8,IF('Koreksi (p)'!BL37='Isian Keg Perb &amp; Peng'!AY$9,'Isian Keg Perb &amp; Peng'!$A$9,IF('Koreksi (p)'!BL37='Isian Keg Perb &amp; Peng'!AY$10,'Isian Keg Perb &amp; Peng'!$A$10,IF('Koreksi (p)'!BL37='Isian Keg Perb &amp; Peng'!AY$11,'Isian Keg Perb &amp; Peng'!$A$11,IF('Koreksi (p)'!BL37='Isian Keg Perb &amp; Peng'!AY$12,'Isian Keg Perb &amp; Peng'!$A$12,IF('Koreksi (p)'!BL37='Isian Keg Perb &amp; Peng'!AY$13,'Isian Keg Perb &amp; Peng'!$A$13," "))))))))))</f>
        <v>lima</v>
      </c>
      <c r="P36" s="150" t="str">
        <f>IF('Koreksi (p)'!BM37='Isian Keg Perb &amp; Peng'!AZ$4,'Isian Keg Perb &amp; Peng'!$A$4,IF('Koreksi (p)'!BM37='Isian Keg Perb &amp; Peng'!AZ$5,'Isian Keg Perb &amp; Peng'!$A$5,IF('Koreksi (p)'!BM37='Isian Keg Perb &amp; Peng'!AZ$6,'Isian Keg Perb &amp; Peng'!$A$6,IF('Koreksi (p)'!BM37='Isian Keg Perb &amp; Peng'!AZ$7,'Isian Keg Perb &amp; Peng'!$A$7,IF('Koreksi (p)'!BM37='Isian Keg Perb &amp; Peng'!AZ$8,'Isian Keg Perb &amp; Peng'!$A$8,IF('Koreksi (p)'!BM37='Isian Keg Perb &amp; Peng'!AZ$9,'Isian Keg Perb &amp; Peng'!$A$9,IF('Koreksi (p)'!BM37='Isian Keg Perb &amp; Peng'!AZ$10,'Isian Keg Perb &amp; Peng'!$A$10,IF('Koreksi (p)'!BM37='Isian Keg Perb &amp; Peng'!AZ$11,'Isian Keg Perb &amp; Peng'!$A$11,IF('Koreksi (p)'!BM37='Isian Keg Perb &amp; Peng'!AZ$12,'Isian Keg Perb &amp; Peng'!$A$12,IF('Koreksi (p)'!BM37='Isian Keg Perb &amp; Peng'!AZ$13,'Isian Keg Perb &amp; Peng'!$A$13," "))))))))))</f>
        <v xml:space="preserve"> </v>
      </c>
      <c r="Q36" s="150" t="str">
        <f>IF('Koreksi (p)'!BN37='Isian Keg Perb &amp; Peng'!BA$4,'Isian Keg Perb &amp; Peng'!$A$4,IF('Koreksi (p)'!BN37='Isian Keg Perb &amp; Peng'!BA$5,'Isian Keg Perb &amp; Peng'!$A$5,IF('Koreksi (p)'!BN37='Isian Keg Perb &amp; Peng'!BA$6,'Isian Keg Perb &amp; Peng'!$A$6,IF('Koreksi (p)'!BN37='Isian Keg Perb &amp; Peng'!BA$7,'Isian Keg Perb &amp; Peng'!$A$7,IF('Koreksi (p)'!BN37='Isian Keg Perb &amp; Peng'!BA$8,'Isian Keg Perb &amp; Peng'!$A$8,IF('Koreksi (p)'!BN37='Isian Keg Perb &amp; Peng'!BA$9,'Isian Keg Perb &amp; Peng'!$A$9,IF('Koreksi (p)'!BN37='Isian Keg Perb &amp; Peng'!BA$10,'Isian Keg Perb &amp; Peng'!$A$10,IF('Koreksi (p)'!BN37='Isian Keg Perb &amp; Peng'!BA$11,'Isian Keg Perb &amp; Peng'!$A$11,IF('Koreksi (p)'!BN37='Isian Keg Perb &amp; Peng'!BA$12,'Isian Keg Perb &amp; Peng'!$A$12,IF('Koreksi (p)'!BN37='Isian Keg Perb &amp; Peng'!BA$13,'Isian Keg Perb &amp; Peng'!$A$13," "))))))))))</f>
        <v xml:space="preserve"> </v>
      </c>
      <c r="R36" s="150" t="str">
        <f>IF('Koreksi (p)'!BO37='Isian Keg Perb &amp; Peng'!BB$4,'Isian Keg Perb &amp; Peng'!$A$4,IF('Koreksi (p)'!BO37='Isian Keg Perb &amp; Peng'!BB$5,'Isian Keg Perb &amp; Peng'!$A$5,IF('Koreksi (p)'!BO37='Isian Keg Perb &amp; Peng'!BB$6,'Isian Keg Perb &amp; Peng'!$A$6,IF('Koreksi (p)'!BO37='Isian Keg Perb &amp; Peng'!BB$7,'Isian Keg Perb &amp; Peng'!$A$7,IF('Koreksi (p)'!BO37='Isian Keg Perb &amp; Peng'!BB$8,'Isian Keg Perb &amp; Peng'!$A$8,IF('Koreksi (p)'!BO37='Isian Keg Perb &amp; Peng'!BB$9,'Isian Keg Perb &amp; Peng'!$A$9,IF('Koreksi (p)'!BO37='Isian Keg Perb &amp; Peng'!BB$10,'Isian Keg Perb &amp; Peng'!$A$10,IF('Koreksi (p)'!BO37='Isian Keg Perb &amp; Peng'!BB$11,'Isian Keg Perb &amp; Peng'!$A$11,IF('Koreksi (p)'!BO37='Isian Keg Perb &amp; Peng'!BB$12,'Isian Keg Perb &amp; Peng'!$A$12,IF('Koreksi (p)'!BO37='Isian Keg Perb &amp; Peng'!BB$13,'Isian Keg Perb &amp; Peng'!$A$13," "))))))))))</f>
        <v xml:space="preserve"> </v>
      </c>
      <c r="S36" s="150" t="str">
        <f>IF('Koreksi (p)'!BP37='Isian Keg Perb &amp; Peng'!BC$4,'Isian Keg Perb &amp; Peng'!$A$4,IF('Koreksi (p)'!BP37='Isian Keg Perb &amp; Peng'!BC$5,'Isian Keg Perb &amp; Peng'!$A$5,IF('Koreksi (p)'!BP37='Isian Keg Perb &amp; Peng'!BC$6,'Isian Keg Perb &amp; Peng'!$A$6,IF('Koreksi (p)'!BP37='Isian Keg Perb &amp; Peng'!BC$7,'Isian Keg Perb &amp; Peng'!$A$7,IF('Koreksi (p)'!BP37='Isian Keg Perb &amp; Peng'!BC$8,'Isian Keg Perb &amp; Peng'!$A$8,IF('Koreksi (p)'!BP37='Isian Keg Perb &amp; Peng'!BC$9,'Isian Keg Perb &amp; Peng'!$A$9,IF('Koreksi (p)'!BP37='Isian Keg Perb &amp; Peng'!BC$10,'Isian Keg Perb &amp; Peng'!$A$10,IF('Koreksi (p)'!BP37='Isian Keg Perb &amp; Peng'!BC$11,'Isian Keg Perb &amp; Peng'!$A$11,IF('Koreksi (p)'!BP37='Isian Keg Perb &amp; Peng'!BC$12,'Isian Keg Perb &amp; Peng'!$A$12,IF('Koreksi (p)'!BP37='Isian Keg Perb &amp; Peng'!BC$13,'Isian Keg Perb &amp; Peng'!$A$13," "))))))))))</f>
        <v xml:space="preserve"> </v>
      </c>
      <c r="T36" s="150" t="str">
        <f>IF('Koreksi (p)'!BQ37='Isian Keg Perb &amp; Peng'!BD$4,'Isian Keg Perb &amp; Peng'!$A$4,IF('Koreksi (p)'!BQ37='Isian Keg Perb &amp; Peng'!BD$5,'Isian Keg Perb &amp; Peng'!$A$5,IF('Koreksi (p)'!BQ37='Isian Keg Perb &amp; Peng'!BD$6,'Isian Keg Perb &amp; Peng'!$A$6,IF('Koreksi (p)'!BQ37='Isian Keg Perb &amp; Peng'!BD$7,'Isian Keg Perb &amp; Peng'!$A$7,IF('Koreksi (p)'!BQ37='Isian Keg Perb &amp; Peng'!BD$8,'Isian Keg Perb &amp; Peng'!$A$8,IF('Koreksi (p)'!BQ37='Isian Keg Perb &amp; Peng'!BD$9,'Isian Keg Perb &amp; Peng'!$A$9,IF('Koreksi (p)'!BQ37='Isian Keg Perb &amp; Peng'!BD$10,'Isian Keg Perb &amp; Peng'!$A$10,IF('Koreksi (p)'!BQ37='Isian Keg Perb &amp; Peng'!BD$11,'Isian Keg Perb &amp; Peng'!$A$11,IF('Koreksi (p)'!BQ37='Isian Keg Perb &amp; Peng'!BD$12,'Isian Keg Perb &amp; Peng'!$A$12,IF('Koreksi (p)'!BQ37='Isian Keg Perb &amp; Peng'!BD$13,'Isian Keg Perb &amp; Peng'!$A$13," "))))))))))</f>
        <v xml:space="preserve"> </v>
      </c>
      <c r="U36" s="150" t="str">
        <f>IF('Koreksi (p)'!BR37='Isian Keg Perb &amp; Peng'!BE$4,'Isian Keg Perb &amp; Peng'!$A$4,IF('Koreksi (p)'!BR37='Isian Keg Perb &amp; Peng'!BE$5,'Isian Keg Perb &amp; Peng'!$A$5,IF('Koreksi (p)'!BR37='Isian Keg Perb &amp; Peng'!BE$6,'Isian Keg Perb &amp; Peng'!$A$6,IF('Koreksi (p)'!BR37='Isian Keg Perb &amp; Peng'!BE$7,'Isian Keg Perb &amp; Peng'!$A$7,IF('Koreksi (p)'!BR37='Isian Keg Perb &amp; Peng'!BE$8,'Isian Keg Perb &amp; Peng'!$A$8,IF('Koreksi (p)'!BR37='Isian Keg Perb &amp; Peng'!BE$9,'Isian Keg Perb &amp; Peng'!$A$9,IF('Koreksi (p)'!BR37='Isian Keg Perb &amp; Peng'!BE$10,'Isian Keg Perb &amp; Peng'!$A$10,IF('Koreksi (p)'!BR37='Isian Keg Perb &amp; Peng'!BE$11,'Isian Keg Perb &amp; Peng'!$A$11,IF('Koreksi (p)'!BR37='Isian Keg Perb &amp; Peng'!BE$12,'Isian Keg Perb &amp; Peng'!$A$12,IF('Koreksi (p)'!BR37='Isian Keg Perb &amp; Peng'!BE$13,'Isian Keg Perb &amp; Peng'!$A$13," "))))))))))</f>
        <v xml:space="preserve"> </v>
      </c>
      <c r="V36" s="150" t="str">
        <f>IF('Koreksi (p)'!BS37='Isian Keg Perb &amp; Peng'!BF$4,'Isian Keg Perb &amp; Peng'!$A$4,IF('Koreksi (p)'!BS37='Isian Keg Perb &amp; Peng'!BF$5,'Isian Keg Perb &amp; Peng'!$A$5,IF('Koreksi (p)'!BS37='Isian Keg Perb &amp; Peng'!BF$6,'Isian Keg Perb &amp; Peng'!$A$6,IF('Koreksi (p)'!BS37='Isian Keg Perb &amp; Peng'!BF$7,'Isian Keg Perb &amp; Peng'!$A$7,IF('Koreksi (p)'!BS37='Isian Keg Perb &amp; Peng'!BF$8,'Isian Keg Perb &amp; Peng'!$A$8,IF('Koreksi (p)'!BS37='Isian Keg Perb &amp; Peng'!BF$9,'Isian Keg Perb &amp; Peng'!$A$9,IF('Koreksi (p)'!BS37='Isian Keg Perb &amp; Peng'!BF$10,'Isian Keg Perb &amp; Peng'!$A$10,IF('Koreksi (p)'!BS37='Isian Keg Perb &amp; Peng'!BF$11,'Isian Keg Perb &amp; Peng'!$A$11,IF('Koreksi (p)'!BS37='Isian Keg Perb &amp; Peng'!BF$12,'Isian Keg Perb &amp; Peng'!$A$12,IF('Koreksi (p)'!BS37='Isian Keg Perb &amp; Peng'!BF$13,'Isian Keg Perb &amp; Peng'!$A$13," "))))))))))</f>
        <v xml:space="preserve"> </v>
      </c>
      <c r="W36" s="150" t="str">
        <f>IF('Koreksi (p)'!BT37='Isian Keg Perb &amp; Peng'!BG$4,'Isian Keg Perb &amp; Peng'!$A$4,IF('Koreksi (p)'!BT37='Isian Keg Perb &amp; Peng'!BG$5,'Isian Keg Perb &amp; Peng'!$A$5,IF('Koreksi (p)'!BT37='Isian Keg Perb &amp; Peng'!BG$6,'Isian Keg Perb &amp; Peng'!$A$6,IF('Koreksi (p)'!BT37='Isian Keg Perb &amp; Peng'!BG$7,'Isian Keg Perb &amp; Peng'!$A$7,IF('Koreksi (p)'!BT37='Isian Keg Perb &amp; Peng'!BG$8,'Isian Keg Perb &amp; Peng'!$A$8,IF('Koreksi (p)'!BT37='Isian Keg Perb &amp; Peng'!BG$9,'Isian Keg Perb &amp; Peng'!$A$9,IF('Koreksi (p)'!BT37='Isian Keg Perb &amp; Peng'!BG$10,'Isian Keg Perb &amp; Peng'!$A$10,IF('Koreksi (p)'!BT37='Isian Keg Perb &amp; Peng'!BG$11,'Isian Keg Perb &amp; Peng'!$A$11,IF('Koreksi (p)'!BT37='Isian Keg Perb &amp; Peng'!BG$12,'Isian Keg Perb &amp; Peng'!$A$12,IF('Koreksi (p)'!BT37='Isian Keg Perb &amp; Peng'!BG$13,'Isian Keg Perb &amp; Peng'!$A$13," "))))))))))</f>
        <v xml:space="preserve"> </v>
      </c>
      <c r="X36" s="150" t="str">
        <f>IF('Koreksi (p)'!BU37='Isian Keg Perb &amp; Peng'!BH$4,'Isian Keg Perb &amp; Peng'!$A$4,IF('Koreksi (p)'!BU37='Isian Keg Perb &amp; Peng'!BH$5,'Isian Keg Perb &amp; Peng'!$A$5,IF('Koreksi (p)'!BU37='Isian Keg Perb &amp; Peng'!BH$6,'Isian Keg Perb &amp; Peng'!$A$6,IF('Koreksi (p)'!BU37='Isian Keg Perb &amp; Peng'!BH$7,'Isian Keg Perb &amp; Peng'!$A$7,IF('Koreksi (p)'!BU37='Isian Keg Perb &amp; Peng'!BH$8,'Isian Keg Perb &amp; Peng'!$A$8,IF('Koreksi (p)'!BU37='Isian Keg Perb &amp; Peng'!BH$9,'Isian Keg Perb &amp; Peng'!$A$9,IF('Koreksi (p)'!BU37='Isian Keg Perb &amp; Peng'!BH$10,'Isian Keg Perb &amp; Peng'!$A$10,IF('Koreksi (p)'!BU37='Isian Keg Perb &amp; Peng'!BH$11,'Isian Keg Perb &amp; Peng'!$A$11,IF('Koreksi (p)'!BU37='Isian Keg Perb &amp; Peng'!BH$12,'Isian Keg Perb &amp; Peng'!$A$12,IF('Koreksi (p)'!BU37='Isian Keg Perb &amp; Peng'!BH$13,'Isian Keg Perb &amp; Peng'!$A$13," "))))))))))</f>
        <v xml:space="preserve"> </v>
      </c>
      <c r="Y36" s="150" t="str">
        <f>IF('Koreksi (p)'!BV37='Isian Keg Perb &amp; Peng'!BI$4,'Isian Keg Perb &amp; Peng'!$A$4,IF('Koreksi (p)'!BV37='Isian Keg Perb &amp; Peng'!BI$5,'Isian Keg Perb &amp; Peng'!$A$5,IF('Koreksi (p)'!BV37='Isian Keg Perb &amp; Peng'!BI$6,'Isian Keg Perb &amp; Peng'!$A$6,IF('Koreksi (p)'!BV37='Isian Keg Perb &amp; Peng'!BI$7,'Isian Keg Perb &amp; Peng'!$A$7,IF('Koreksi (p)'!BV37='Isian Keg Perb &amp; Peng'!BI$8,'Isian Keg Perb &amp; Peng'!$A$8,IF('Koreksi (p)'!BV37='Isian Keg Perb &amp; Peng'!BI$9,'Isian Keg Perb &amp; Peng'!$A$9,IF('Koreksi (p)'!BV37='Isian Keg Perb &amp; Peng'!BI$10,'Isian Keg Perb &amp; Peng'!$A$10,IF('Koreksi (p)'!BV37='Isian Keg Perb &amp; Peng'!BI$11,'Isian Keg Perb &amp; Peng'!$A$11,IF('Koreksi (p)'!BV37='Isian Keg Perb &amp; Peng'!BI$12,'Isian Keg Perb &amp; Peng'!$A$12,IF('Koreksi (p)'!BV37='Isian Keg Perb &amp; Peng'!BI$13,'Isian Keg Perb &amp; Peng'!$A$13," "))))))))))</f>
        <v xml:space="preserve"> </v>
      </c>
      <c r="Z36" s="150" t="str">
        <f>IF('Koreksi (p)'!BW37='Isian Keg Perb &amp; Peng'!BJ$4,'Isian Keg Perb &amp; Peng'!$A$4,IF('Koreksi (p)'!BW37='Isian Keg Perb &amp; Peng'!BJ$5,'Isian Keg Perb &amp; Peng'!$A$5,IF('Koreksi (p)'!BW37='Isian Keg Perb &amp; Peng'!BJ$6,'Isian Keg Perb &amp; Peng'!$A$6,IF('Koreksi (p)'!BW37='Isian Keg Perb &amp; Peng'!BJ$7,'Isian Keg Perb &amp; Peng'!$A$7,IF('Koreksi (p)'!BW37='Isian Keg Perb &amp; Peng'!BJ$8,'Isian Keg Perb &amp; Peng'!$A$8,IF('Koreksi (p)'!BW37='Isian Keg Perb &amp; Peng'!BJ$9,'Isian Keg Perb &amp; Peng'!$A$9,IF('Koreksi (p)'!BW37='Isian Keg Perb &amp; Peng'!BJ$10,'Isian Keg Perb &amp; Peng'!$A$10,IF('Koreksi (p)'!BW37='Isian Keg Perb &amp; Peng'!BJ$11,'Isian Keg Perb &amp; Peng'!$A$11,IF('Koreksi (p)'!BW37='Isian Keg Perb &amp; Peng'!BJ$12,'Isian Keg Perb &amp; Peng'!$A$12,IF('Koreksi (p)'!BW37='Isian Keg Perb &amp; Peng'!BJ$13,'Isian Keg Perb &amp; Peng'!$A$13," "))))))))))</f>
        <v xml:space="preserve"> </v>
      </c>
      <c r="AA36" s="150" t="str">
        <f>IF('Koreksi (p)'!BX37='Isian Keg Perb &amp; Peng'!BK$4,'Isian Keg Perb &amp; Peng'!$A$4,IF('Koreksi (p)'!BX37='Isian Keg Perb &amp; Peng'!BK$5,'Isian Keg Perb &amp; Peng'!$A$5,IF('Koreksi (p)'!BX37='Isian Keg Perb &amp; Peng'!BK$6,'Isian Keg Perb &amp; Peng'!$A$6,IF('Koreksi (p)'!BX37='Isian Keg Perb &amp; Peng'!BK$7,'Isian Keg Perb &amp; Peng'!$A$7,IF('Koreksi (p)'!BX37='Isian Keg Perb &amp; Peng'!BK$8,'Isian Keg Perb &amp; Peng'!$A$8,IF('Koreksi (p)'!BX37='Isian Keg Perb &amp; Peng'!BK$9,'Isian Keg Perb &amp; Peng'!$A$9,IF('Koreksi (p)'!BX37='Isian Keg Perb &amp; Peng'!BK$10,'Isian Keg Perb &amp; Peng'!$A$10,IF('Koreksi (p)'!BX37='Isian Keg Perb &amp; Peng'!BK$11,'Isian Keg Perb &amp; Peng'!$A$11,IF('Koreksi (p)'!BX37='Isian Keg Perb &amp; Peng'!BK$12,'Isian Keg Perb &amp; Peng'!$A$12,IF('Koreksi (p)'!BX37='Isian Keg Perb &amp; Peng'!BK$13,'Isian Keg Perb &amp; Peng'!$A$13," "))))))))))</f>
        <v xml:space="preserve"> </v>
      </c>
      <c r="AB36" s="150" t="str">
        <f>IF('Koreksi (p)'!BY37='Isian Keg Perb &amp; Peng'!BL$4,'Isian Keg Perb &amp; Peng'!$A$4,IF('Koreksi (p)'!BY37='Isian Keg Perb &amp; Peng'!BL$5,'Isian Keg Perb &amp; Peng'!$A$5,IF('Koreksi (p)'!BY37='Isian Keg Perb &amp; Peng'!BL$6,'Isian Keg Perb &amp; Peng'!$A$6,IF('Koreksi (p)'!BY37='Isian Keg Perb &amp; Peng'!BL$7,'Isian Keg Perb &amp; Peng'!$A$7,IF('Koreksi (p)'!BY37='Isian Keg Perb &amp; Peng'!BL$8,'Isian Keg Perb &amp; Peng'!$A$8,IF('Koreksi (p)'!BY37='Isian Keg Perb &amp; Peng'!BL$9,'Isian Keg Perb &amp; Peng'!$A$9,IF('Koreksi (p)'!BY37='Isian Keg Perb &amp; Peng'!BL$10,'Isian Keg Perb &amp; Peng'!$A$10,IF('Koreksi (p)'!BY37='Isian Keg Perb &amp; Peng'!BL$11,'Isian Keg Perb &amp; Peng'!$A$11,IF('Koreksi (p)'!BY37='Isian Keg Perb &amp; Peng'!BL$12,'Isian Keg Perb &amp; Peng'!$A$12,IF('Koreksi (p)'!BY37='Isian Keg Perb &amp; Peng'!BL$13,'Isian Keg Perb &amp; Peng'!$A$13," "))))))))))</f>
        <v xml:space="preserve"> </v>
      </c>
      <c r="AC36" s="150" t="str">
        <f>IF('Koreksi (p)'!BZ37='Isian Keg Perb &amp; Peng'!BM$4,'Isian Keg Perb &amp; Peng'!$A$4,IF('Koreksi (p)'!BZ37='Isian Keg Perb &amp; Peng'!BM$5,'Isian Keg Perb &amp; Peng'!$A$5,IF('Koreksi (p)'!BZ37='Isian Keg Perb &amp; Peng'!BM$6,'Isian Keg Perb &amp; Peng'!$A$6,IF('Koreksi (p)'!BZ37='Isian Keg Perb &amp; Peng'!BM$7,'Isian Keg Perb &amp; Peng'!$A$7,IF('Koreksi (p)'!BZ37='Isian Keg Perb &amp; Peng'!BM$8,'Isian Keg Perb &amp; Peng'!$A$8,IF('Koreksi (p)'!BZ37='Isian Keg Perb &amp; Peng'!BM$9,'Isian Keg Perb &amp; Peng'!$A$9,IF('Koreksi (p)'!BZ37='Isian Keg Perb &amp; Peng'!BM$10,'Isian Keg Perb &amp; Peng'!$A$10,IF('Koreksi (p)'!BZ37='Isian Keg Perb &amp; Peng'!BM$11,'Isian Keg Perb &amp; Peng'!$A$11,IF('Koreksi (p)'!BZ37='Isian Keg Perb &amp; Peng'!BM$12,'Isian Keg Perb &amp; Peng'!$A$12,IF('Koreksi (p)'!BZ37='Isian Keg Perb &amp; Peng'!BM$13,'Isian Keg Perb &amp; Peng'!$A$13," "))))))))))</f>
        <v xml:space="preserve"> </v>
      </c>
      <c r="AD36" s="150" t="str">
        <f>IF('Koreksi (p)'!CA37='Isian Keg Perb &amp; Peng'!BN$4,'Isian Keg Perb &amp; Peng'!$A$4,IF('Koreksi (p)'!CA37='Isian Keg Perb &amp; Peng'!BN$5,'Isian Keg Perb &amp; Peng'!$A$5,IF('Koreksi (p)'!CA37='Isian Keg Perb &amp; Peng'!BN$6,'Isian Keg Perb &amp; Peng'!$A$6,IF('Koreksi (p)'!CA37='Isian Keg Perb &amp; Peng'!BN$7,'Isian Keg Perb &amp; Peng'!$A$7,IF('Koreksi (p)'!CA37='Isian Keg Perb &amp; Peng'!BN$8,'Isian Keg Perb &amp; Peng'!$A$8,IF('Koreksi (p)'!CA37='Isian Keg Perb &amp; Peng'!BN$9,'Isian Keg Perb &amp; Peng'!$A$9,IF('Koreksi (p)'!CA37='Isian Keg Perb &amp; Peng'!BN$10,'Isian Keg Perb &amp; Peng'!$A$10,IF('Koreksi (p)'!CA37='Isian Keg Perb &amp; Peng'!BN$11,'Isian Keg Perb &amp; Peng'!$A$11,IF('Koreksi (p)'!CA37='Isian Keg Perb &amp; Peng'!BN$12,'Isian Keg Perb &amp; Peng'!$A$12,IF('Koreksi (p)'!CA37='Isian Keg Perb &amp; Peng'!BN$13,'Isian Keg Perb &amp; Peng'!$A$13," "))))))))))</f>
        <v xml:space="preserve"> </v>
      </c>
      <c r="AE36" s="150" t="str">
        <f>IF('Koreksi (p)'!CB37='Isian Keg Perb &amp; Peng'!BO$4,'Isian Keg Perb &amp; Peng'!$A$4,IF('Koreksi (p)'!CB37='Isian Keg Perb &amp; Peng'!BO$5,'Isian Keg Perb &amp; Peng'!$A$5,IF('Koreksi (p)'!CB37='Isian Keg Perb &amp; Peng'!BO$6,'Isian Keg Perb &amp; Peng'!$A$6,IF('Koreksi (p)'!CB37='Isian Keg Perb &amp; Peng'!BO$7,'Isian Keg Perb &amp; Peng'!$A$7,IF('Koreksi (p)'!CB37='Isian Keg Perb &amp; Peng'!BO$8,'Isian Keg Perb &amp; Peng'!$A$8,IF('Koreksi (p)'!CB37='Isian Keg Perb &amp; Peng'!BO$9,'Isian Keg Perb &amp; Peng'!$A$9,IF('Koreksi (p)'!CB37='Isian Keg Perb &amp; Peng'!BO$10,'Isian Keg Perb &amp; Peng'!$A$10,IF('Koreksi (p)'!CB37='Isian Keg Perb &amp; Peng'!BO$11,'Isian Keg Perb &amp; Peng'!$A$11,IF('Koreksi (p)'!CB37='Isian Keg Perb &amp; Peng'!BO$12,'Isian Keg Perb &amp; Peng'!$A$12,IF('Koreksi (p)'!CB37='Isian Keg Perb &amp; Peng'!BO$13,'Isian Keg Perb &amp; Peng'!$A$13," "))))))))))</f>
        <v xml:space="preserve"> </v>
      </c>
      <c r="AF36" s="150" t="str">
        <f>IF('Koreksi (p)'!CC37='Isian Keg Perb &amp; Peng'!BP$4,'Isian Keg Perb &amp; Peng'!$A$4,IF('Koreksi (p)'!CC37='Isian Keg Perb &amp; Peng'!BP$5,'Isian Keg Perb &amp; Peng'!$A$5,IF('Koreksi (p)'!CC37='Isian Keg Perb &amp; Peng'!BP$6,'Isian Keg Perb &amp; Peng'!$A$6,IF('Koreksi (p)'!CC37='Isian Keg Perb &amp; Peng'!BP$7,'Isian Keg Perb &amp; Peng'!$A$7,IF('Koreksi (p)'!CC37='Isian Keg Perb &amp; Peng'!BP$8,'Isian Keg Perb &amp; Peng'!$A$8,IF('Koreksi (p)'!CC37='Isian Keg Perb &amp; Peng'!BP$9,'Isian Keg Perb &amp; Peng'!$A$9,IF('Koreksi (p)'!CC37='Isian Keg Perb &amp; Peng'!BP$10,'Isian Keg Perb &amp; Peng'!$A$10,IF('Koreksi (p)'!CC37='Isian Keg Perb &amp; Peng'!BP$11,'Isian Keg Perb &amp; Peng'!$A$11,IF('Koreksi (p)'!CC37='Isian Keg Perb &amp; Peng'!BP$12,'Isian Keg Perb &amp; Peng'!$A$12,IF('Koreksi (p)'!CC37='Isian Keg Perb &amp; Peng'!BP$13,'Isian Keg Perb &amp; Peng'!$A$13," "))))))))))</f>
        <v xml:space="preserve"> </v>
      </c>
      <c r="AG36" s="150" t="str">
        <f>IF('Koreksi (p)'!CD37='Isian Keg Perb &amp; Peng'!BQ$4,'Isian Keg Perb &amp; Peng'!$A$4,IF('Koreksi (p)'!CD37='Isian Keg Perb &amp; Peng'!BQ$5,'Isian Keg Perb &amp; Peng'!$A$5,IF('Koreksi (p)'!CD37='Isian Keg Perb &amp; Peng'!BQ$6,'Isian Keg Perb &amp; Peng'!$A$6,IF('Koreksi (p)'!CD37='Isian Keg Perb &amp; Peng'!BQ$7,'Isian Keg Perb &amp; Peng'!$A$7,IF('Koreksi (p)'!CD37='Isian Keg Perb &amp; Peng'!BQ$8,'Isian Keg Perb &amp; Peng'!$A$8,IF('Koreksi (p)'!CD37='Isian Keg Perb &amp; Peng'!BQ$9,'Isian Keg Perb &amp; Peng'!$A$9,IF('Koreksi (p)'!CD37='Isian Keg Perb &amp; Peng'!BQ$10,'Isian Keg Perb &amp; Peng'!$A$10,IF('Koreksi (p)'!CD37='Isian Keg Perb &amp; Peng'!BQ$11,'Isian Keg Perb &amp; Peng'!$A$11,IF('Koreksi (p)'!CD37='Isian Keg Perb &amp; Peng'!BQ$12,'Isian Keg Perb &amp; Peng'!$A$12,IF('Koreksi (p)'!CD37='Isian Keg Perb &amp; Peng'!BQ$13,'Isian Keg Perb &amp; Peng'!$A$13," "))))))))))</f>
        <v xml:space="preserve"> </v>
      </c>
      <c r="AH36" s="150" t="str">
        <f>IF('Koreksi (p)'!CE37='Isian Keg Perb &amp; Peng'!BR$4,'Isian Keg Perb &amp; Peng'!$A$4,IF('Koreksi (p)'!CE37='Isian Keg Perb &amp; Peng'!BR$5,'Isian Keg Perb &amp; Peng'!$A$5,IF('Koreksi (p)'!CE37='Isian Keg Perb &amp; Peng'!BR$6,'Isian Keg Perb &amp; Peng'!$A$6,IF('Koreksi (p)'!CE37='Isian Keg Perb &amp; Peng'!BR$7,'Isian Keg Perb &amp; Peng'!$A$7,IF('Koreksi (p)'!CE37='Isian Keg Perb &amp; Peng'!BR$8,'Isian Keg Perb &amp; Peng'!$A$8,IF('Koreksi (p)'!CE37='Isian Keg Perb &amp; Peng'!BR$9,'Isian Keg Perb &amp; Peng'!$A$9,IF('Koreksi (p)'!CE37='Isian Keg Perb &amp; Peng'!BR$10,'Isian Keg Perb &amp; Peng'!$A$10,IF('Koreksi (p)'!CE37='Isian Keg Perb &amp; Peng'!BR$11,'Isian Keg Perb &amp; Peng'!$A$11,IF('Koreksi (p)'!CE37='Isian Keg Perb &amp; Peng'!BR$12,'Isian Keg Perb &amp; Peng'!$A$12,IF('Koreksi (p)'!CE37='Isian Keg Perb &amp; Peng'!BR$13,'Isian Keg Perb &amp; Peng'!$A$13," "))))))))))</f>
        <v xml:space="preserve"> </v>
      </c>
      <c r="AI36" s="150" t="str">
        <f>IF('Koreksi (p)'!CF37='Isian Keg Perb &amp; Peng'!BS$4,'Isian Keg Perb &amp; Peng'!$A$4,IF('Koreksi (p)'!CF37='Isian Keg Perb &amp; Peng'!BS$5,'Isian Keg Perb &amp; Peng'!$A$5,IF('Koreksi (p)'!CF37='Isian Keg Perb &amp; Peng'!BS$6,'Isian Keg Perb &amp; Peng'!$A$6,IF('Koreksi (p)'!CF37='Isian Keg Perb &amp; Peng'!BS$7,'Isian Keg Perb &amp; Peng'!$A$7,IF('Koreksi (p)'!CF37='Isian Keg Perb &amp; Peng'!BS$8,'Isian Keg Perb &amp; Peng'!$A$8,IF('Koreksi (p)'!CF37='Isian Keg Perb &amp; Peng'!BS$9,'Isian Keg Perb &amp; Peng'!$A$9,IF('Koreksi (p)'!CF37='Isian Keg Perb &amp; Peng'!BS$10,'Isian Keg Perb &amp; Peng'!$A$10,IF('Koreksi (p)'!CF37='Isian Keg Perb &amp; Peng'!BS$11,'Isian Keg Perb &amp; Peng'!$A$11,IF('Koreksi (p)'!CF37='Isian Keg Perb &amp; Peng'!BS$12,'Isian Keg Perb &amp; Peng'!$A$12,IF('Koreksi (p)'!CF37='Isian Keg Perb &amp; Peng'!BS$13,'Isian Keg Perb &amp; Peng'!$A$13," "))))))))))</f>
        <v xml:space="preserve"> </v>
      </c>
      <c r="AJ36" s="150" t="str">
        <f>IF('Koreksi (p)'!CG37='Isian Keg Perb &amp; Peng'!BT$4,'Isian Keg Perb &amp; Peng'!$A$4,IF('Koreksi (p)'!CG37='Isian Keg Perb &amp; Peng'!BT$5,'Isian Keg Perb &amp; Peng'!$A$5,IF('Koreksi (p)'!CG37='Isian Keg Perb &amp; Peng'!BT$6,'Isian Keg Perb &amp; Peng'!$A$6,IF('Koreksi (p)'!CG37='Isian Keg Perb &amp; Peng'!BT$7,'Isian Keg Perb &amp; Peng'!$A$7,IF('Koreksi (p)'!CG37='Isian Keg Perb &amp; Peng'!BT$8,'Isian Keg Perb &amp; Peng'!$A$8,IF('Koreksi (p)'!CG37='Isian Keg Perb &amp; Peng'!BT$9,'Isian Keg Perb &amp; Peng'!$A$9,IF('Koreksi (p)'!CG37='Isian Keg Perb &amp; Peng'!BT$10,'Isian Keg Perb &amp; Peng'!$A$10,IF('Koreksi (p)'!CG37='Isian Keg Perb &amp; Peng'!BT$11,'Isian Keg Perb &amp; Peng'!$A$11,IF('Koreksi (p)'!CG37='Isian Keg Perb &amp; Peng'!BT$12,'Isian Keg Perb &amp; Peng'!$A$12,IF('Koreksi (p)'!CG37='Isian Keg Perb &amp; Peng'!BT$13,'Isian Keg Perb &amp; Peng'!$A$13," "))))))))))</f>
        <v xml:space="preserve"> </v>
      </c>
      <c r="AK36" s="150" t="str">
        <f>IF('Koreksi (p)'!CH37='Isian Keg Perb &amp; Peng'!BU$4,'Isian Keg Perb &amp; Peng'!$A$4,IF('Koreksi (p)'!CH37='Isian Keg Perb &amp; Peng'!BU$5,'Isian Keg Perb &amp; Peng'!$A$5,IF('Koreksi (p)'!CH37='Isian Keg Perb &amp; Peng'!BU$6,'Isian Keg Perb &amp; Peng'!$A$6,IF('Koreksi (p)'!CH37='Isian Keg Perb &amp; Peng'!BU$7,'Isian Keg Perb &amp; Peng'!$A$7,IF('Koreksi (p)'!CH37='Isian Keg Perb &amp; Peng'!BU$8,'Isian Keg Perb &amp; Peng'!$A$8,IF('Koreksi (p)'!CH37='Isian Keg Perb &amp; Peng'!BU$9,'Isian Keg Perb &amp; Peng'!$A$9,IF('Koreksi (p)'!CH37='Isian Keg Perb &amp; Peng'!BU$10,'Isian Keg Perb &amp; Peng'!$A$10,IF('Koreksi (p)'!CH37='Isian Keg Perb &amp; Peng'!BU$11,'Isian Keg Perb &amp; Peng'!$A$11,IF('Koreksi (p)'!CH37='Isian Keg Perb &amp; Peng'!BU$12,'Isian Keg Perb &amp; Peng'!$A$12,IF('Koreksi (p)'!CH37='Isian Keg Perb &amp; Peng'!BU$13,'Isian Keg Perb &amp; Peng'!$A$13," "))))))))))</f>
        <v xml:space="preserve"> </v>
      </c>
      <c r="AL36" s="150" t="str">
        <f>IF('Koreksi (p)'!CI37='Isian Keg Perb &amp; Peng'!BV$4,'Isian Keg Perb &amp; Peng'!$A$4,IF('Koreksi (p)'!CI37='Isian Keg Perb &amp; Peng'!BV$5,'Isian Keg Perb &amp; Peng'!$A$5,IF('Koreksi (p)'!CI37='Isian Keg Perb &amp; Peng'!BV$6,'Isian Keg Perb &amp; Peng'!$A$6,IF('Koreksi (p)'!CI37='Isian Keg Perb &amp; Peng'!BV$7,'Isian Keg Perb &amp; Peng'!$A$7,IF('Koreksi (p)'!CI37='Isian Keg Perb &amp; Peng'!BV$8,'Isian Keg Perb &amp; Peng'!$A$8,IF('Koreksi (p)'!CI37='Isian Keg Perb &amp; Peng'!BV$9,'Isian Keg Perb &amp; Peng'!$A$9,IF('Koreksi (p)'!CI37='Isian Keg Perb &amp; Peng'!BV$10,'Isian Keg Perb &amp; Peng'!$A$10,IF('Koreksi (p)'!CI37='Isian Keg Perb &amp; Peng'!BV$11,'Isian Keg Perb &amp; Peng'!$A$11,IF('Koreksi (p)'!CI37='Isian Keg Perb &amp; Peng'!BV$12,'Isian Keg Perb &amp; Peng'!$A$12,IF('Koreksi (p)'!CI37='Isian Keg Perb &amp; Peng'!BV$13,'Isian Keg Perb &amp; Peng'!$A$13," "))))))))))</f>
        <v xml:space="preserve"> </v>
      </c>
      <c r="AM36" s="150" t="str">
        <f>IF('Koreksi (p)'!CJ37='Isian Keg Perb &amp; Peng'!BW$4,'Isian Keg Perb &amp; Peng'!$A$4,IF('Koreksi (p)'!CJ37='Isian Keg Perb &amp; Peng'!BW$5,'Isian Keg Perb &amp; Peng'!$A$5,IF('Koreksi (p)'!CJ37='Isian Keg Perb &amp; Peng'!BW$6,'Isian Keg Perb &amp; Peng'!$A$6,IF('Koreksi (p)'!CJ37='Isian Keg Perb &amp; Peng'!BW$7,'Isian Keg Perb &amp; Peng'!$A$7,IF('Koreksi (p)'!CJ37='Isian Keg Perb &amp; Peng'!BW$8,'Isian Keg Perb &amp; Peng'!$A$8,IF('Koreksi (p)'!CJ37='Isian Keg Perb &amp; Peng'!BW$9,'Isian Keg Perb &amp; Peng'!$A$9,IF('Koreksi (p)'!CJ37='Isian Keg Perb &amp; Peng'!BW$10,'Isian Keg Perb &amp; Peng'!$A$10,IF('Koreksi (p)'!CJ37='Isian Keg Perb &amp; Peng'!BW$11,'Isian Keg Perb &amp; Peng'!$A$11,IF('Koreksi (p)'!CJ37='Isian Keg Perb &amp; Peng'!BW$12,'Isian Keg Perb &amp; Peng'!$A$12,IF('Koreksi (p)'!CJ37='Isian Keg Perb &amp; Peng'!BW$13,'Isian Keg Perb &amp; Peng'!$A$13," "))))))))))</f>
        <v xml:space="preserve"> </v>
      </c>
      <c r="AN36" s="150" t="str">
        <f>IF('Koreksi (p)'!CK37='Isian Keg Perb &amp; Peng'!BX$4,'Isian Keg Perb &amp; Peng'!$A$4,IF('Koreksi (p)'!CK37='Isian Keg Perb &amp; Peng'!BX$5,'Isian Keg Perb &amp; Peng'!$A$5,IF('Koreksi (p)'!CK37='Isian Keg Perb &amp; Peng'!BX$6,'Isian Keg Perb &amp; Peng'!$A$6,IF('Koreksi (p)'!CK37='Isian Keg Perb &amp; Peng'!BX$7,'Isian Keg Perb &amp; Peng'!$A$7,IF('Koreksi (p)'!CK37='Isian Keg Perb &amp; Peng'!BX$8,'Isian Keg Perb &amp; Peng'!$A$8,IF('Koreksi (p)'!CK37='Isian Keg Perb &amp; Peng'!BX$9,'Isian Keg Perb &amp; Peng'!$A$9,IF('Koreksi (p)'!CK37='Isian Keg Perb &amp; Peng'!BX$10,'Isian Keg Perb &amp; Peng'!$A$10,IF('Koreksi (p)'!CK37='Isian Keg Perb &amp; Peng'!BX$11,'Isian Keg Perb &amp; Peng'!$A$11,IF('Koreksi (p)'!CK37='Isian Keg Perb &amp; Peng'!BX$12,'Isian Keg Perb &amp; Peng'!$A$12,IF('Koreksi (p)'!CK37='Isian Keg Perb &amp; Peng'!BX$13,'Isian Keg Perb &amp; Peng'!$A$13," "))))))))))</f>
        <v xml:space="preserve"> </v>
      </c>
      <c r="AO36" s="150" t="str">
        <f>IF('Koreksi (p)'!CL37='Isian Keg Perb &amp; Peng'!BY$4,'Isian Keg Perb &amp; Peng'!$A$4,IF('Koreksi (p)'!CL37='Isian Keg Perb &amp; Peng'!BY$5,'Isian Keg Perb &amp; Peng'!$A$5,IF('Koreksi (p)'!CL37='Isian Keg Perb &amp; Peng'!BY$6,'Isian Keg Perb &amp; Peng'!$A$6,IF('Koreksi (p)'!CL37='Isian Keg Perb &amp; Peng'!BY$7,'Isian Keg Perb &amp; Peng'!$A$7,IF('Koreksi (p)'!CL37='Isian Keg Perb &amp; Peng'!BY$8,'Isian Keg Perb &amp; Peng'!$A$8,IF('Koreksi (p)'!CL37='Isian Keg Perb &amp; Peng'!BY$9,'Isian Keg Perb &amp; Peng'!$A$9,IF('Koreksi (p)'!CL37='Isian Keg Perb &amp; Peng'!BY$10,'Isian Keg Perb &amp; Peng'!$A$10,IF('Koreksi (p)'!CL37='Isian Keg Perb &amp; Peng'!BY$11,'Isian Keg Perb &amp; Peng'!$A$11,IF('Koreksi (p)'!CL37='Isian Keg Perb &amp; Peng'!BY$12,'Isian Keg Perb &amp; Peng'!$A$12,IF('Koreksi (p)'!CL37='Isian Keg Perb &amp; Peng'!BY$13,'Isian Keg Perb &amp; Peng'!$A$13," "))))))))))</f>
        <v xml:space="preserve"> </v>
      </c>
      <c r="AP36" s="150" t="str">
        <f>IF('Koreksi (p)'!CM37='Isian Keg Perb &amp; Peng'!BZ$4,'Isian Keg Perb &amp; Peng'!$A$4,IF('Koreksi (p)'!CM37='Isian Keg Perb &amp; Peng'!BZ$5,'Isian Keg Perb &amp; Peng'!$A$5,IF('Koreksi (p)'!CM37='Isian Keg Perb &amp; Peng'!BZ$6,'Isian Keg Perb &amp; Peng'!$A$6,IF('Koreksi (p)'!CM37='Isian Keg Perb &amp; Peng'!BZ$7,'Isian Keg Perb &amp; Peng'!$A$7,IF('Koreksi (p)'!CM37='Isian Keg Perb &amp; Peng'!BZ$8,'Isian Keg Perb &amp; Peng'!$A$8,IF('Koreksi (p)'!CM37='Isian Keg Perb &amp; Peng'!BZ$9,'Isian Keg Perb &amp; Peng'!$A$9,IF('Koreksi (p)'!CM37='Isian Keg Perb &amp; Peng'!BZ$10,'Isian Keg Perb &amp; Peng'!$A$10,IF('Koreksi (p)'!CM37='Isian Keg Perb &amp; Peng'!BZ$11,'Isian Keg Perb &amp; Peng'!$A$11,IF('Koreksi (p)'!CM37='Isian Keg Perb &amp; Peng'!BZ$12,'Isian Keg Perb &amp; Peng'!$A$12,IF('Koreksi (p)'!CM37='Isian Keg Perb &amp; Peng'!BZ$13,'Isian Keg Perb &amp; Peng'!$A$13," "))))))))))</f>
        <v xml:space="preserve"> </v>
      </c>
      <c r="AQ36" s="150" t="str">
        <f>IF('Koreksi (p)'!CN37='Isian Keg Perb &amp; Peng'!CA$4,'Isian Keg Perb &amp; Peng'!$A$4,IF('Koreksi (p)'!CN37='Isian Keg Perb &amp; Peng'!CA$5,'Isian Keg Perb &amp; Peng'!$A$5,IF('Koreksi (p)'!CN37='Isian Keg Perb &amp; Peng'!CA$6,'Isian Keg Perb &amp; Peng'!$A$6,IF('Koreksi (p)'!CN37='Isian Keg Perb &amp; Peng'!CA$7,'Isian Keg Perb &amp; Peng'!$A$7,IF('Koreksi (p)'!CN37='Isian Keg Perb &amp; Peng'!CA$8,'Isian Keg Perb &amp; Peng'!$A$8,IF('Koreksi (p)'!CN37='Isian Keg Perb &amp; Peng'!CA$9,'Isian Keg Perb &amp; Peng'!$A$9,IF('Koreksi (p)'!CN37='Isian Keg Perb &amp; Peng'!CA$10,'Isian Keg Perb &amp; Peng'!$A$10,IF('Koreksi (p)'!CN37='Isian Keg Perb &amp; Peng'!CA$11,'Isian Keg Perb &amp; Peng'!$A$11,IF('Koreksi (p)'!CN37='Isian Keg Perb &amp; Peng'!CA$12,'Isian Keg Perb &amp; Peng'!$A$12,IF('Koreksi (p)'!CN37='Isian Keg Perb &amp; Peng'!CA$13,'Isian Keg Perb &amp; Peng'!$A$13," "))))))))))</f>
        <v xml:space="preserve"> </v>
      </c>
      <c r="AR36" s="150" t="str">
        <f>IF('Koreksi (p)'!CO37='Isian Keg Perb &amp; Peng'!CB$4,'Isian Keg Perb &amp; Peng'!$A$4,IF('Koreksi (p)'!CO37='Isian Keg Perb &amp; Peng'!CB$5,'Isian Keg Perb &amp; Peng'!$A$5,IF('Koreksi (p)'!CO37='Isian Keg Perb &amp; Peng'!CB$6,'Isian Keg Perb &amp; Peng'!$A$6,IF('Koreksi (p)'!CO37='Isian Keg Perb &amp; Peng'!CB$7,'Isian Keg Perb &amp; Peng'!$A$7,IF('Koreksi (p)'!CO37='Isian Keg Perb &amp; Peng'!CB$8,'Isian Keg Perb &amp; Peng'!$A$8,IF('Koreksi (p)'!CO37='Isian Keg Perb &amp; Peng'!CB$9,'Isian Keg Perb &amp; Peng'!$A$9,IF('Koreksi (p)'!CO37='Isian Keg Perb &amp; Peng'!CB$10,'Isian Keg Perb &amp; Peng'!$A$10,IF('Koreksi (p)'!CO37='Isian Keg Perb &amp; Peng'!CB$11,'Isian Keg Perb &amp; Peng'!$A$11,IF('Koreksi (p)'!CO37='Isian Keg Perb &amp; Peng'!CB$12,'Isian Keg Perb &amp; Peng'!$A$12,IF('Koreksi (p)'!CO37='Isian Keg Perb &amp; Peng'!CB$13,'Isian Keg Perb &amp; Peng'!$A$13," "))))))))))</f>
        <v xml:space="preserve"> </v>
      </c>
      <c r="AS36" s="150" t="str">
        <f>IF('Koreksi (p)'!CP37='Isian Keg Perb &amp; Peng'!CC$4,'Isian Keg Perb &amp; Peng'!$A$4,IF('Koreksi (p)'!CP37='Isian Keg Perb &amp; Peng'!CC$5,'Isian Keg Perb &amp; Peng'!$A$5,IF('Koreksi (p)'!CP37='Isian Keg Perb &amp; Peng'!CC$6,'Isian Keg Perb &amp; Peng'!$A$6,IF('Koreksi (p)'!CP37='Isian Keg Perb &amp; Peng'!CC$7,'Isian Keg Perb &amp; Peng'!$A$7,IF('Koreksi (p)'!CP37='Isian Keg Perb &amp; Peng'!CC$8,'Isian Keg Perb &amp; Peng'!$A$8,IF('Koreksi (p)'!CP37='Isian Keg Perb &amp; Peng'!CC$9,'Isian Keg Perb &amp; Peng'!$A$9,IF('Koreksi (p)'!CP37='Isian Keg Perb &amp; Peng'!CC$10,'Isian Keg Perb &amp; Peng'!$A$10,IF('Koreksi (p)'!CP37='Isian Keg Perb &amp; Peng'!CC$11,'Isian Keg Perb &amp; Peng'!$A$11,IF('Koreksi (p)'!CP37='Isian Keg Perb &amp; Peng'!CC$12,'Isian Keg Perb &amp; Peng'!$A$12,IF('Koreksi (p)'!CP37='Isian Keg Perb &amp; Peng'!CC$13,'Isian Keg Perb &amp; Peng'!$A$13," "))))))))))</f>
        <v xml:space="preserve"> </v>
      </c>
      <c r="AT36" s="150" t="str">
        <f t="shared" si="0"/>
        <v xml:space="preserve">  Besaran Pokok/Turunan Satuan Besaran tigatiga lima                              </v>
      </c>
      <c r="AU36" s="150">
        <f t="shared" si="1"/>
        <v>3</v>
      </c>
      <c r="AV36" s="150" t="str">
        <f t="shared" si="2"/>
        <v xml:space="preserve">Besaran Pokok/Turunan, </v>
      </c>
      <c r="AW36" s="150">
        <f t="shared" si="3"/>
        <v>25</v>
      </c>
      <c r="AX36" s="150" t="str">
        <f t="shared" si="4"/>
        <v xml:space="preserve">Satuan Besaran, </v>
      </c>
      <c r="AY36" s="150">
        <f t="shared" si="5"/>
        <v>40</v>
      </c>
      <c r="AZ36" s="150" t="str">
        <f t="shared" si="6"/>
        <v xml:space="preserve">tiga, </v>
      </c>
      <c r="BA36" s="150" t="e">
        <f t="shared" si="7"/>
        <v>#VALUE!</v>
      </c>
      <c r="BB36" s="150" t="str">
        <f t="shared" si="8"/>
        <v/>
      </c>
      <c r="BC36" s="150">
        <f t="shared" si="9"/>
        <v>49</v>
      </c>
      <c r="BD36" s="150" t="str">
        <f t="shared" si="10"/>
        <v xml:space="preserve">lima, </v>
      </c>
      <c r="BE36" s="150" t="e">
        <f t="shared" si="11"/>
        <v>#VALUE!</v>
      </c>
      <c r="BF36" s="150" t="str">
        <f t="shared" si="12"/>
        <v/>
      </c>
      <c r="BG36" s="150" t="e">
        <f t="shared" si="13"/>
        <v>#VALUE!</v>
      </c>
      <c r="BH36" s="150" t="str">
        <f t="shared" si="14"/>
        <v/>
      </c>
      <c r="BI36" s="150" t="e">
        <f t="shared" si="15"/>
        <v>#VALUE!</v>
      </c>
      <c r="BJ36" s="150" t="str">
        <f t="shared" si="16"/>
        <v/>
      </c>
      <c r="BK36" s="150" t="e">
        <f t="shared" si="17"/>
        <v>#VALUE!</v>
      </c>
      <c r="BL36" s="150" t="str">
        <f t="shared" si="18"/>
        <v/>
      </c>
      <c r="BM36" s="150" t="e">
        <f t="shared" si="19"/>
        <v>#VALUE!</v>
      </c>
      <c r="BN36" s="150" t="str">
        <f t="shared" si="20"/>
        <v/>
      </c>
      <c r="BO36" s="26" t="str">
        <f t="shared" si="21"/>
        <v xml:space="preserve">Besaran Pokok/Turunan, Satuan Besaran, tiga, lima, </v>
      </c>
      <c r="BP36" s="27" t="str">
        <f>IF(E36="X",'Isian Keg Perb &amp; Peng'!$CE$4,"")</f>
        <v>Mengerjakan soal</v>
      </c>
      <c r="BQ36" s="27" t="str">
        <f>IF(E36="X",'Isian Keg Perb &amp; Peng'!$CF$4,"")</f>
        <v>koreksi</v>
      </c>
    </row>
    <row r="37" spans="2:69" s="30" customFormat="1" ht="59.25" hidden="1" customHeight="1">
      <c r="B37" s="27">
        <f>'Analisis (p)'!A39</f>
        <v>26</v>
      </c>
      <c r="C37" s="25" t="str">
        <f>'Analisis (p)'!B39</f>
        <v>SYAIFUDIN</v>
      </c>
      <c r="D37" s="32"/>
      <c r="E37" s="27" t="str">
        <f>'Analisis (p)'!CJ39</f>
        <v>-</v>
      </c>
      <c r="F37" s="150" t="str">
        <f>IF('Koreksi (p)'!BC38='Isian Keg Perb &amp; Peng'!AP$4,'Isian Keg Perb &amp; Peng'!$A$4,IF('Koreksi (p)'!BC38='Isian Keg Perb &amp; Peng'!AP$5,'Isian Keg Perb &amp; Peng'!$A$5,IF('Koreksi (p)'!BC38='Isian Keg Perb &amp; Peng'!AP$6,'Isian Keg Perb &amp; Peng'!$A$6,IF('Koreksi (p)'!BC38='Isian Keg Perb &amp; Peng'!AP$7,'Isian Keg Perb &amp; Peng'!$A$7,IF('Koreksi (p)'!BC38='Isian Keg Perb &amp; Peng'!AP$8,'Isian Keg Perb &amp; Peng'!$A$8,IF('Koreksi (p)'!BC38='Isian Keg Perb &amp; Peng'!AP$9,'Isian Keg Perb &amp; Peng'!$A$9,IF('Koreksi (p)'!BC38='Isian Keg Perb &amp; Peng'!AP$10,'Isian Keg Perb &amp; Peng'!$A$10,IF('Koreksi (p)'!BC38='Isian Keg Perb &amp; Peng'!AP$11,'Isian Keg Perb &amp; Peng'!$A$11,IF('Koreksi (p)'!BC38='Isian Keg Perb &amp; Peng'!AP$12,'Isian Keg Perb &amp; Peng'!$A$12,IF('Koreksi (p)'!BC38='Isian Keg Perb &amp; Peng'!AP$13,'Isian Keg Perb &amp; Peng'!$A$13," "))))))))))</f>
        <v>Besaran Pokok/Turunan</v>
      </c>
      <c r="G37" s="150" t="str">
        <f>IF('Koreksi (p)'!BD38='Isian Keg Perb &amp; Peng'!AQ$4,'Isian Keg Perb &amp; Peng'!$A$4,IF('Koreksi (p)'!BD38='Isian Keg Perb &amp; Peng'!AQ$5,'Isian Keg Perb &amp; Peng'!$A$5,IF('Koreksi (p)'!BD38='Isian Keg Perb &amp; Peng'!AQ$6,'Isian Keg Perb &amp; Peng'!$A$6,IF('Koreksi (p)'!BD38='Isian Keg Perb &amp; Peng'!AQ$7,'Isian Keg Perb &amp; Peng'!$A$7,IF('Koreksi (p)'!BD38='Isian Keg Perb &amp; Peng'!AQ$8,'Isian Keg Perb &amp; Peng'!$A$8,IF('Koreksi (p)'!BD38='Isian Keg Perb &amp; Peng'!AQ$9,'Isian Keg Perb &amp; Peng'!$A$9,IF('Koreksi (p)'!BD38='Isian Keg Perb &amp; Peng'!AQ$10,'Isian Keg Perb &amp; Peng'!$A$10,IF('Koreksi (p)'!BD38='Isian Keg Perb &amp; Peng'!AQ$11,'Isian Keg Perb &amp; Peng'!$A$11,IF('Koreksi (p)'!BD38='Isian Keg Perb &amp; Peng'!AQ$12,'Isian Keg Perb &amp; Peng'!$A$12,IF('Koreksi (p)'!BD38='Isian Keg Perb &amp; Peng'!AQ$13,'Isian Keg Perb &amp; Peng'!$A$13," "))))))))))</f>
        <v xml:space="preserve"> </v>
      </c>
      <c r="H37" s="150" t="str">
        <f>IF('Koreksi (p)'!BE38='Isian Keg Perb &amp; Peng'!AR$4,'Isian Keg Perb &amp; Peng'!$A$4,IF('Koreksi (p)'!BE38='Isian Keg Perb &amp; Peng'!AR$5,'Isian Keg Perb &amp; Peng'!$A$5,IF('Koreksi (p)'!BE38='Isian Keg Perb &amp; Peng'!AR$6,'Isian Keg Perb &amp; Peng'!$A$6,IF('Koreksi (p)'!BE38='Isian Keg Perb &amp; Peng'!AR$7,'Isian Keg Perb &amp; Peng'!$A$7,IF('Koreksi (p)'!BE38='Isian Keg Perb &amp; Peng'!AR$8,'Isian Keg Perb &amp; Peng'!$A$8,IF('Koreksi (p)'!BE38='Isian Keg Perb &amp; Peng'!AR$9,'Isian Keg Perb &amp; Peng'!$A$9,IF('Koreksi (p)'!BE38='Isian Keg Perb &amp; Peng'!AR$10,'Isian Keg Perb &amp; Peng'!$A$10,IF('Koreksi (p)'!BE38='Isian Keg Perb &amp; Peng'!AR$11,'Isian Keg Perb &amp; Peng'!$A$11,IF('Koreksi (p)'!BE38='Isian Keg Perb &amp; Peng'!AR$12,'Isian Keg Perb &amp; Peng'!$A$12,IF('Koreksi (p)'!BE38='Isian Keg Perb &amp; Peng'!AR$13,'Isian Keg Perb &amp; Peng'!$A$13," "))))))))))</f>
        <v xml:space="preserve"> </v>
      </c>
      <c r="I37" s="150" t="str">
        <f>IF('Koreksi (p)'!BF38='Isian Keg Perb &amp; Peng'!AS$4,'Isian Keg Perb &amp; Peng'!$A$4,IF('Koreksi (p)'!BF38='Isian Keg Perb &amp; Peng'!AS$5,'Isian Keg Perb &amp; Peng'!$A$5,IF('Koreksi (p)'!BF38='Isian Keg Perb &amp; Peng'!AS$6,'Isian Keg Perb &amp; Peng'!$A$6,IF('Koreksi (p)'!BF38='Isian Keg Perb &amp; Peng'!AS$7,'Isian Keg Perb &amp; Peng'!$A$7,IF('Koreksi (p)'!BF38='Isian Keg Perb &amp; Peng'!AS$8,'Isian Keg Perb &amp; Peng'!$A$8,IF('Koreksi (p)'!BF38='Isian Keg Perb &amp; Peng'!AS$9,'Isian Keg Perb &amp; Peng'!$A$9,IF('Koreksi (p)'!BF38='Isian Keg Perb &amp; Peng'!AS$10,'Isian Keg Perb &amp; Peng'!$A$10,IF('Koreksi (p)'!BF38='Isian Keg Perb &amp; Peng'!AS$11,'Isian Keg Perb &amp; Peng'!$A$11,IF('Koreksi (p)'!BF38='Isian Keg Perb &amp; Peng'!AS$12,'Isian Keg Perb &amp; Peng'!$A$12,IF('Koreksi (p)'!BF38='Isian Keg Perb &amp; Peng'!AS$13,'Isian Keg Perb &amp; Peng'!$A$13," "))))))))))</f>
        <v xml:space="preserve"> </v>
      </c>
      <c r="J37" s="150" t="str">
        <f>IF('Koreksi (p)'!BG38='Isian Keg Perb &amp; Peng'!AT$4,'Isian Keg Perb &amp; Peng'!$A$4,IF('Koreksi (p)'!BG38='Isian Keg Perb &amp; Peng'!AT$5,'Isian Keg Perb &amp; Peng'!$A$5,IF('Koreksi (p)'!BG38='Isian Keg Perb &amp; Peng'!AT$6,'Isian Keg Perb &amp; Peng'!$A$6,IF('Koreksi (p)'!BG38='Isian Keg Perb &amp; Peng'!AT$7,'Isian Keg Perb &amp; Peng'!$A$7,IF('Koreksi (p)'!BG38='Isian Keg Perb &amp; Peng'!AT$8,'Isian Keg Perb &amp; Peng'!$A$8,IF('Koreksi (p)'!BG38='Isian Keg Perb &amp; Peng'!AT$9,'Isian Keg Perb &amp; Peng'!$A$9,IF('Koreksi (p)'!BG38='Isian Keg Perb &amp; Peng'!AT$10,'Isian Keg Perb &amp; Peng'!$A$10,IF('Koreksi (p)'!BG38='Isian Keg Perb &amp; Peng'!AT$11,'Isian Keg Perb &amp; Peng'!$A$11,IF('Koreksi (p)'!BG38='Isian Keg Perb &amp; Peng'!AT$12,'Isian Keg Perb &amp; Peng'!$A$12,IF('Koreksi (p)'!BG38='Isian Keg Perb &amp; Peng'!AT$13,'Isian Keg Perb &amp; Peng'!$A$13," "))))))))))</f>
        <v>Satuan Besaran</v>
      </c>
      <c r="K37" s="150" t="str">
        <f>IF('Koreksi (p)'!BH38='Isian Keg Perb &amp; Peng'!AU$4,'Isian Keg Perb &amp; Peng'!$A$4,IF('Koreksi (p)'!BH38='Isian Keg Perb &amp; Peng'!AU$5,'Isian Keg Perb &amp; Peng'!$A$5,IF('Koreksi (p)'!BH38='Isian Keg Perb &amp; Peng'!AU$6,'Isian Keg Perb &amp; Peng'!$A$6,IF('Koreksi (p)'!BH38='Isian Keg Perb &amp; Peng'!AU$7,'Isian Keg Perb &amp; Peng'!$A$7,IF('Koreksi (p)'!BH38='Isian Keg Perb &amp; Peng'!AU$8,'Isian Keg Perb &amp; Peng'!$A$8,IF('Koreksi (p)'!BH38='Isian Keg Perb &amp; Peng'!AU$9,'Isian Keg Perb &amp; Peng'!$A$9,IF('Koreksi (p)'!BH38='Isian Keg Perb &amp; Peng'!AU$10,'Isian Keg Perb &amp; Peng'!$A$10,IF('Koreksi (p)'!BH38='Isian Keg Perb &amp; Peng'!AU$11,'Isian Keg Perb &amp; Peng'!$A$11,IF('Koreksi (p)'!BH38='Isian Keg Perb &amp; Peng'!AU$12,'Isian Keg Perb &amp; Peng'!$A$12,IF('Koreksi (p)'!BH38='Isian Keg Perb &amp; Peng'!AU$13,'Isian Keg Perb &amp; Peng'!$A$13," "))))))))))</f>
        <v xml:space="preserve"> </v>
      </c>
      <c r="L37" s="150" t="str">
        <f>IF('Koreksi (p)'!BI38='Isian Keg Perb &amp; Peng'!AV$4,'Isian Keg Perb &amp; Peng'!$A$4,IF('Koreksi (p)'!BI38='Isian Keg Perb &amp; Peng'!AV$5,'Isian Keg Perb &amp; Peng'!$A$5,IF('Koreksi (p)'!BI38='Isian Keg Perb &amp; Peng'!AV$6,'Isian Keg Perb &amp; Peng'!$A$6,IF('Koreksi (p)'!BI38='Isian Keg Perb &amp; Peng'!AV$7,'Isian Keg Perb &amp; Peng'!$A$7,IF('Koreksi (p)'!BI38='Isian Keg Perb &amp; Peng'!AV$8,'Isian Keg Perb &amp; Peng'!$A$8,IF('Koreksi (p)'!BI38='Isian Keg Perb &amp; Peng'!AV$9,'Isian Keg Perb &amp; Peng'!$A$9,IF('Koreksi (p)'!BI38='Isian Keg Perb &amp; Peng'!AV$10,'Isian Keg Perb &amp; Peng'!$A$10,IF('Koreksi (p)'!BI38='Isian Keg Perb &amp; Peng'!AV$11,'Isian Keg Perb &amp; Peng'!$A$11,IF('Koreksi (p)'!BI38='Isian Keg Perb &amp; Peng'!AV$12,'Isian Keg Perb &amp; Peng'!$A$12,IF('Koreksi (p)'!BI38='Isian Keg Perb &amp; Peng'!AV$13,'Isian Keg Perb &amp; Peng'!$A$13," "))))))))))</f>
        <v xml:space="preserve"> </v>
      </c>
      <c r="M37" s="150" t="str">
        <f>IF('Koreksi (p)'!BJ38='Isian Keg Perb &amp; Peng'!AW$4,'Isian Keg Perb &amp; Peng'!$A$4,IF('Koreksi (p)'!BJ38='Isian Keg Perb &amp; Peng'!AW$5,'Isian Keg Perb &amp; Peng'!$A$5,IF('Koreksi (p)'!BJ38='Isian Keg Perb &amp; Peng'!AW$6,'Isian Keg Perb &amp; Peng'!$A$6,IF('Koreksi (p)'!BJ38='Isian Keg Perb &amp; Peng'!AW$7,'Isian Keg Perb &amp; Peng'!$A$7,IF('Koreksi (p)'!BJ38='Isian Keg Perb &amp; Peng'!AW$8,'Isian Keg Perb &amp; Peng'!$A$8,IF('Koreksi (p)'!BJ38='Isian Keg Perb &amp; Peng'!AW$9,'Isian Keg Perb &amp; Peng'!$A$9,IF('Koreksi (p)'!BJ38='Isian Keg Perb &amp; Peng'!AW$10,'Isian Keg Perb &amp; Peng'!$A$10,IF('Koreksi (p)'!BJ38='Isian Keg Perb &amp; Peng'!AW$11,'Isian Keg Perb &amp; Peng'!$A$11,IF('Koreksi (p)'!BJ38='Isian Keg Perb &amp; Peng'!AW$12,'Isian Keg Perb &amp; Peng'!$A$12,IF('Koreksi (p)'!BJ38='Isian Keg Perb &amp; Peng'!AW$13,'Isian Keg Perb &amp; Peng'!$A$13," "))))))))))</f>
        <v xml:space="preserve"> </v>
      </c>
      <c r="N37" s="150" t="str">
        <f>IF('Koreksi (p)'!BK38='Isian Keg Perb &amp; Peng'!AX$4,'Isian Keg Perb &amp; Peng'!$A$4,IF('Koreksi (p)'!BK38='Isian Keg Perb &amp; Peng'!AX$5,'Isian Keg Perb &amp; Peng'!$A$5,IF('Koreksi (p)'!BK38='Isian Keg Perb &amp; Peng'!AX$6,'Isian Keg Perb &amp; Peng'!$A$6,IF('Koreksi (p)'!BK38='Isian Keg Perb &amp; Peng'!AX$7,'Isian Keg Perb &amp; Peng'!$A$7,IF('Koreksi (p)'!BK38='Isian Keg Perb &amp; Peng'!AX$8,'Isian Keg Perb &amp; Peng'!$A$8,IF('Koreksi (p)'!BK38='Isian Keg Perb &amp; Peng'!AX$9,'Isian Keg Perb &amp; Peng'!$A$9,IF('Koreksi (p)'!BK38='Isian Keg Perb &amp; Peng'!AX$10,'Isian Keg Perb &amp; Peng'!$A$10,IF('Koreksi (p)'!BK38='Isian Keg Perb &amp; Peng'!AX$11,'Isian Keg Perb &amp; Peng'!$A$11,IF('Koreksi (p)'!BK38='Isian Keg Perb &amp; Peng'!AX$12,'Isian Keg Perb &amp; Peng'!$A$12,IF('Koreksi (p)'!BK38='Isian Keg Perb &amp; Peng'!AX$13,'Isian Keg Perb &amp; Peng'!$A$13," "))))))))))</f>
        <v xml:space="preserve"> </v>
      </c>
      <c r="O37" s="150" t="str">
        <f>IF('Koreksi (p)'!BL38='Isian Keg Perb &amp; Peng'!AY$4,'Isian Keg Perb &amp; Peng'!$A$4,IF('Koreksi (p)'!BL38='Isian Keg Perb &amp; Peng'!AY$5,'Isian Keg Perb &amp; Peng'!$A$5,IF('Koreksi (p)'!BL38='Isian Keg Perb &amp; Peng'!AY$6,'Isian Keg Perb &amp; Peng'!$A$6,IF('Koreksi (p)'!BL38='Isian Keg Perb &amp; Peng'!AY$7,'Isian Keg Perb &amp; Peng'!$A$7,IF('Koreksi (p)'!BL38='Isian Keg Perb &amp; Peng'!AY$8,'Isian Keg Perb &amp; Peng'!$A$8,IF('Koreksi (p)'!BL38='Isian Keg Perb &amp; Peng'!AY$9,'Isian Keg Perb &amp; Peng'!$A$9,IF('Koreksi (p)'!BL38='Isian Keg Perb &amp; Peng'!AY$10,'Isian Keg Perb &amp; Peng'!$A$10,IF('Koreksi (p)'!BL38='Isian Keg Perb &amp; Peng'!AY$11,'Isian Keg Perb &amp; Peng'!$A$11,IF('Koreksi (p)'!BL38='Isian Keg Perb &amp; Peng'!AY$12,'Isian Keg Perb &amp; Peng'!$A$12,IF('Koreksi (p)'!BL38='Isian Keg Perb &amp; Peng'!AY$13,'Isian Keg Perb &amp; Peng'!$A$13," "))))))))))</f>
        <v xml:space="preserve"> </v>
      </c>
      <c r="P37" s="150" t="str">
        <f>IF('Koreksi (p)'!BM38='Isian Keg Perb &amp; Peng'!AZ$4,'Isian Keg Perb &amp; Peng'!$A$4,IF('Koreksi (p)'!BM38='Isian Keg Perb &amp; Peng'!AZ$5,'Isian Keg Perb &amp; Peng'!$A$5,IF('Koreksi (p)'!BM38='Isian Keg Perb &amp; Peng'!AZ$6,'Isian Keg Perb &amp; Peng'!$A$6,IF('Koreksi (p)'!BM38='Isian Keg Perb &amp; Peng'!AZ$7,'Isian Keg Perb &amp; Peng'!$A$7,IF('Koreksi (p)'!BM38='Isian Keg Perb &amp; Peng'!AZ$8,'Isian Keg Perb &amp; Peng'!$A$8,IF('Koreksi (p)'!BM38='Isian Keg Perb &amp; Peng'!AZ$9,'Isian Keg Perb &amp; Peng'!$A$9,IF('Koreksi (p)'!BM38='Isian Keg Perb &amp; Peng'!AZ$10,'Isian Keg Perb &amp; Peng'!$A$10,IF('Koreksi (p)'!BM38='Isian Keg Perb &amp; Peng'!AZ$11,'Isian Keg Perb &amp; Peng'!$A$11,IF('Koreksi (p)'!BM38='Isian Keg Perb &amp; Peng'!AZ$12,'Isian Keg Perb &amp; Peng'!$A$12,IF('Koreksi (p)'!BM38='Isian Keg Perb &amp; Peng'!AZ$13,'Isian Keg Perb &amp; Peng'!$A$13," "))))))))))</f>
        <v xml:space="preserve"> </v>
      </c>
      <c r="Q37" s="150" t="str">
        <f>IF('Koreksi (p)'!BN38='Isian Keg Perb &amp; Peng'!BA$4,'Isian Keg Perb &amp; Peng'!$A$4,IF('Koreksi (p)'!BN38='Isian Keg Perb &amp; Peng'!BA$5,'Isian Keg Perb &amp; Peng'!$A$5,IF('Koreksi (p)'!BN38='Isian Keg Perb &amp; Peng'!BA$6,'Isian Keg Perb &amp; Peng'!$A$6,IF('Koreksi (p)'!BN38='Isian Keg Perb &amp; Peng'!BA$7,'Isian Keg Perb &amp; Peng'!$A$7,IF('Koreksi (p)'!BN38='Isian Keg Perb &amp; Peng'!BA$8,'Isian Keg Perb &amp; Peng'!$A$8,IF('Koreksi (p)'!BN38='Isian Keg Perb &amp; Peng'!BA$9,'Isian Keg Perb &amp; Peng'!$A$9,IF('Koreksi (p)'!BN38='Isian Keg Perb &amp; Peng'!BA$10,'Isian Keg Perb &amp; Peng'!$A$10,IF('Koreksi (p)'!BN38='Isian Keg Perb &amp; Peng'!BA$11,'Isian Keg Perb &amp; Peng'!$A$11,IF('Koreksi (p)'!BN38='Isian Keg Perb &amp; Peng'!BA$12,'Isian Keg Perb &amp; Peng'!$A$12,IF('Koreksi (p)'!BN38='Isian Keg Perb &amp; Peng'!BA$13,'Isian Keg Perb &amp; Peng'!$A$13," "))))))))))</f>
        <v xml:space="preserve"> </v>
      </c>
      <c r="R37" s="150" t="str">
        <f>IF('Koreksi (p)'!BO38='Isian Keg Perb &amp; Peng'!BB$4,'Isian Keg Perb &amp; Peng'!$A$4,IF('Koreksi (p)'!BO38='Isian Keg Perb &amp; Peng'!BB$5,'Isian Keg Perb &amp; Peng'!$A$5,IF('Koreksi (p)'!BO38='Isian Keg Perb &amp; Peng'!BB$6,'Isian Keg Perb &amp; Peng'!$A$6,IF('Koreksi (p)'!BO38='Isian Keg Perb &amp; Peng'!BB$7,'Isian Keg Perb &amp; Peng'!$A$7,IF('Koreksi (p)'!BO38='Isian Keg Perb &amp; Peng'!BB$8,'Isian Keg Perb &amp; Peng'!$A$8,IF('Koreksi (p)'!BO38='Isian Keg Perb &amp; Peng'!BB$9,'Isian Keg Perb &amp; Peng'!$A$9,IF('Koreksi (p)'!BO38='Isian Keg Perb &amp; Peng'!BB$10,'Isian Keg Perb &amp; Peng'!$A$10,IF('Koreksi (p)'!BO38='Isian Keg Perb &amp; Peng'!BB$11,'Isian Keg Perb &amp; Peng'!$A$11,IF('Koreksi (p)'!BO38='Isian Keg Perb &amp; Peng'!BB$12,'Isian Keg Perb &amp; Peng'!$A$12,IF('Koreksi (p)'!BO38='Isian Keg Perb &amp; Peng'!BB$13,'Isian Keg Perb &amp; Peng'!$A$13," "))))))))))</f>
        <v xml:space="preserve"> </v>
      </c>
      <c r="S37" s="150" t="str">
        <f>IF('Koreksi (p)'!BP38='Isian Keg Perb &amp; Peng'!BC$4,'Isian Keg Perb &amp; Peng'!$A$4,IF('Koreksi (p)'!BP38='Isian Keg Perb &amp; Peng'!BC$5,'Isian Keg Perb &amp; Peng'!$A$5,IF('Koreksi (p)'!BP38='Isian Keg Perb &amp; Peng'!BC$6,'Isian Keg Perb &amp; Peng'!$A$6,IF('Koreksi (p)'!BP38='Isian Keg Perb &amp; Peng'!BC$7,'Isian Keg Perb &amp; Peng'!$A$7,IF('Koreksi (p)'!BP38='Isian Keg Perb &amp; Peng'!BC$8,'Isian Keg Perb &amp; Peng'!$A$8,IF('Koreksi (p)'!BP38='Isian Keg Perb &amp; Peng'!BC$9,'Isian Keg Perb &amp; Peng'!$A$9,IF('Koreksi (p)'!BP38='Isian Keg Perb &amp; Peng'!BC$10,'Isian Keg Perb &amp; Peng'!$A$10,IF('Koreksi (p)'!BP38='Isian Keg Perb &amp; Peng'!BC$11,'Isian Keg Perb &amp; Peng'!$A$11,IF('Koreksi (p)'!BP38='Isian Keg Perb &amp; Peng'!BC$12,'Isian Keg Perb &amp; Peng'!$A$12,IF('Koreksi (p)'!BP38='Isian Keg Perb &amp; Peng'!BC$13,'Isian Keg Perb &amp; Peng'!$A$13," "))))))))))</f>
        <v xml:space="preserve"> </v>
      </c>
      <c r="T37" s="150" t="str">
        <f>IF('Koreksi (p)'!BQ38='Isian Keg Perb &amp; Peng'!BD$4,'Isian Keg Perb &amp; Peng'!$A$4,IF('Koreksi (p)'!BQ38='Isian Keg Perb &amp; Peng'!BD$5,'Isian Keg Perb &amp; Peng'!$A$5,IF('Koreksi (p)'!BQ38='Isian Keg Perb &amp; Peng'!BD$6,'Isian Keg Perb &amp; Peng'!$A$6,IF('Koreksi (p)'!BQ38='Isian Keg Perb &amp; Peng'!BD$7,'Isian Keg Perb &amp; Peng'!$A$7,IF('Koreksi (p)'!BQ38='Isian Keg Perb &amp; Peng'!BD$8,'Isian Keg Perb &amp; Peng'!$A$8,IF('Koreksi (p)'!BQ38='Isian Keg Perb &amp; Peng'!BD$9,'Isian Keg Perb &amp; Peng'!$A$9,IF('Koreksi (p)'!BQ38='Isian Keg Perb &amp; Peng'!BD$10,'Isian Keg Perb &amp; Peng'!$A$10,IF('Koreksi (p)'!BQ38='Isian Keg Perb &amp; Peng'!BD$11,'Isian Keg Perb &amp; Peng'!$A$11,IF('Koreksi (p)'!BQ38='Isian Keg Perb &amp; Peng'!BD$12,'Isian Keg Perb &amp; Peng'!$A$12,IF('Koreksi (p)'!BQ38='Isian Keg Perb &amp; Peng'!BD$13,'Isian Keg Perb &amp; Peng'!$A$13," "))))))))))</f>
        <v xml:space="preserve"> </v>
      </c>
      <c r="U37" s="150" t="str">
        <f>IF('Koreksi (p)'!BR38='Isian Keg Perb &amp; Peng'!BE$4,'Isian Keg Perb &amp; Peng'!$A$4,IF('Koreksi (p)'!BR38='Isian Keg Perb &amp; Peng'!BE$5,'Isian Keg Perb &amp; Peng'!$A$5,IF('Koreksi (p)'!BR38='Isian Keg Perb &amp; Peng'!BE$6,'Isian Keg Perb &amp; Peng'!$A$6,IF('Koreksi (p)'!BR38='Isian Keg Perb &amp; Peng'!BE$7,'Isian Keg Perb &amp; Peng'!$A$7,IF('Koreksi (p)'!BR38='Isian Keg Perb &amp; Peng'!BE$8,'Isian Keg Perb &amp; Peng'!$A$8,IF('Koreksi (p)'!BR38='Isian Keg Perb &amp; Peng'!BE$9,'Isian Keg Perb &amp; Peng'!$A$9,IF('Koreksi (p)'!BR38='Isian Keg Perb &amp; Peng'!BE$10,'Isian Keg Perb &amp; Peng'!$A$10,IF('Koreksi (p)'!BR38='Isian Keg Perb &amp; Peng'!BE$11,'Isian Keg Perb &amp; Peng'!$A$11,IF('Koreksi (p)'!BR38='Isian Keg Perb &amp; Peng'!BE$12,'Isian Keg Perb &amp; Peng'!$A$12,IF('Koreksi (p)'!BR38='Isian Keg Perb &amp; Peng'!BE$13,'Isian Keg Perb &amp; Peng'!$A$13," "))))))))))</f>
        <v xml:space="preserve"> </v>
      </c>
      <c r="V37" s="150" t="str">
        <f>IF('Koreksi (p)'!BS38='Isian Keg Perb &amp; Peng'!BF$4,'Isian Keg Perb &amp; Peng'!$A$4,IF('Koreksi (p)'!BS38='Isian Keg Perb &amp; Peng'!BF$5,'Isian Keg Perb &amp; Peng'!$A$5,IF('Koreksi (p)'!BS38='Isian Keg Perb &amp; Peng'!BF$6,'Isian Keg Perb &amp; Peng'!$A$6,IF('Koreksi (p)'!BS38='Isian Keg Perb &amp; Peng'!BF$7,'Isian Keg Perb &amp; Peng'!$A$7,IF('Koreksi (p)'!BS38='Isian Keg Perb &amp; Peng'!BF$8,'Isian Keg Perb &amp; Peng'!$A$8,IF('Koreksi (p)'!BS38='Isian Keg Perb &amp; Peng'!BF$9,'Isian Keg Perb &amp; Peng'!$A$9,IF('Koreksi (p)'!BS38='Isian Keg Perb &amp; Peng'!BF$10,'Isian Keg Perb &amp; Peng'!$A$10,IF('Koreksi (p)'!BS38='Isian Keg Perb &amp; Peng'!BF$11,'Isian Keg Perb &amp; Peng'!$A$11,IF('Koreksi (p)'!BS38='Isian Keg Perb &amp; Peng'!BF$12,'Isian Keg Perb &amp; Peng'!$A$12,IF('Koreksi (p)'!BS38='Isian Keg Perb &amp; Peng'!BF$13,'Isian Keg Perb &amp; Peng'!$A$13," "))))))))))</f>
        <v xml:space="preserve"> </v>
      </c>
      <c r="W37" s="150" t="str">
        <f>IF('Koreksi (p)'!BT38='Isian Keg Perb &amp; Peng'!BG$4,'Isian Keg Perb &amp; Peng'!$A$4,IF('Koreksi (p)'!BT38='Isian Keg Perb &amp; Peng'!BG$5,'Isian Keg Perb &amp; Peng'!$A$5,IF('Koreksi (p)'!BT38='Isian Keg Perb &amp; Peng'!BG$6,'Isian Keg Perb &amp; Peng'!$A$6,IF('Koreksi (p)'!BT38='Isian Keg Perb &amp; Peng'!BG$7,'Isian Keg Perb &amp; Peng'!$A$7,IF('Koreksi (p)'!BT38='Isian Keg Perb &amp; Peng'!BG$8,'Isian Keg Perb &amp; Peng'!$A$8,IF('Koreksi (p)'!BT38='Isian Keg Perb &amp; Peng'!BG$9,'Isian Keg Perb &amp; Peng'!$A$9,IF('Koreksi (p)'!BT38='Isian Keg Perb &amp; Peng'!BG$10,'Isian Keg Perb &amp; Peng'!$A$10,IF('Koreksi (p)'!BT38='Isian Keg Perb &amp; Peng'!BG$11,'Isian Keg Perb &amp; Peng'!$A$11,IF('Koreksi (p)'!BT38='Isian Keg Perb &amp; Peng'!BG$12,'Isian Keg Perb &amp; Peng'!$A$12,IF('Koreksi (p)'!BT38='Isian Keg Perb &amp; Peng'!BG$13,'Isian Keg Perb &amp; Peng'!$A$13," "))))))))))</f>
        <v xml:space="preserve"> </v>
      </c>
      <c r="X37" s="150" t="str">
        <f>IF('Koreksi (p)'!BU38='Isian Keg Perb &amp; Peng'!BH$4,'Isian Keg Perb &amp; Peng'!$A$4,IF('Koreksi (p)'!BU38='Isian Keg Perb &amp; Peng'!BH$5,'Isian Keg Perb &amp; Peng'!$A$5,IF('Koreksi (p)'!BU38='Isian Keg Perb &amp; Peng'!BH$6,'Isian Keg Perb &amp; Peng'!$A$6,IF('Koreksi (p)'!BU38='Isian Keg Perb &amp; Peng'!BH$7,'Isian Keg Perb &amp; Peng'!$A$7,IF('Koreksi (p)'!BU38='Isian Keg Perb &amp; Peng'!BH$8,'Isian Keg Perb &amp; Peng'!$A$8,IF('Koreksi (p)'!BU38='Isian Keg Perb &amp; Peng'!BH$9,'Isian Keg Perb &amp; Peng'!$A$9,IF('Koreksi (p)'!BU38='Isian Keg Perb &amp; Peng'!BH$10,'Isian Keg Perb &amp; Peng'!$A$10,IF('Koreksi (p)'!BU38='Isian Keg Perb &amp; Peng'!BH$11,'Isian Keg Perb &amp; Peng'!$A$11,IF('Koreksi (p)'!BU38='Isian Keg Perb &amp; Peng'!BH$12,'Isian Keg Perb &amp; Peng'!$A$12,IF('Koreksi (p)'!BU38='Isian Keg Perb &amp; Peng'!BH$13,'Isian Keg Perb &amp; Peng'!$A$13," "))))))))))</f>
        <v xml:space="preserve"> </v>
      </c>
      <c r="Y37" s="150" t="str">
        <f>IF('Koreksi (p)'!BV38='Isian Keg Perb &amp; Peng'!BI$4,'Isian Keg Perb &amp; Peng'!$A$4,IF('Koreksi (p)'!BV38='Isian Keg Perb &amp; Peng'!BI$5,'Isian Keg Perb &amp; Peng'!$A$5,IF('Koreksi (p)'!BV38='Isian Keg Perb &amp; Peng'!BI$6,'Isian Keg Perb &amp; Peng'!$A$6,IF('Koreksi (p)'!BV38='Isian Keg Perb &amp; Peng'!BI$7,'Isian Keg Perb &amp; Peng'!$A$7,IF('Koreksi (p)'!BV38='Isian Keg Perb &amp; Peng'!BI$8,'Isian Keg Perb &amp; Peng'!$A$8,IF('Koreksi (p)'!BV38='Isian Keg Perb &amp; Peng'!BI$9,'Isian Keg Perb &amp; Peng'!$A$9,IF('Koreksi (p)'!BV38='Isian Keg Perb &amp; Peng'!BI$10,'Isian Keg Perb &amp; Peng'!$A$10,IF('Koreksi (p)'!BV38='Isian Keg Perb &amp; Peng'!BI$11,'Isian Keg Perb &amp; Peng'!$A$11,IF('Koreksi (p)'!BV38='Isian Keg Perb &amp; Peng'!BI$12,'Isian Keg Perb &amp; Peng'!$A$12,IF('Koreksi (p)'!BV38='Isian Keg Perb &amp; Peng'!BI$13,'Isian Keg Perb &amp; Peng'!$A$13," "))))))))))</f>
        <v xml:space="preserve"> </v>
      </c>
      <c r="Z37" s="150" t="str">
        <f>IF('Koreksi (p)'!BW38='Isian Keg Perb &amp; Peng'!BJ$4,'Isian Keg Perb &amp; Peng'!$A$4,IF('Koreksi (p)'!BW38='Isian Keg Perb &amp; Peng'!BJ$5,'Isian Keg Perb &amp; Peng'!$A$5,IF('Koreksi (p)'!BW38='Isian Keg Perb &amp; Peng'!BJ$6,'Isian Keg Perb &amp; Peng'!$A$6,IF('Koreksi (p)'!BW38='Isian Keg Perb &amp; Peng'!BJ$7,'Isian Keg Perb &amp; Peng'!$A$7,IF('Koreksi (p)'!BW38='Isian Keg Perb &amp; Peng'!BJ$8,'Isian Keg Perb &amp; Peng'!$A$8,IF('Koreksi (p)'!BW38='Isian Keg Perb &amp; Peng'!BJ$9,'Isian Keg Perb &amp; Peng'!$A$9,IF('Koreksi (p)'!BW38='Isian Keg Perb &amp; Peng'!BJ$10,'Isian Keg Perb &amp; Peng'!$A$10,IF('Koreksi (p)'!BW38='Isian Keg Perb &amp; Peng'!BJ$11,'Isian Keg Perb &amp; Peng'!$A$11,IF('Koreksi (p)'!BW38='Isian Keg Perb &amp; Peng'!BJ$12,'Isian Keg Perb &amp; Peng'!$A$12,IF('Koreksi (p)'!BW38='Isian Keg Perb &amp; Peng'!BJ$13,'Isian Keg Perb &amp; Peng'!$A$13," "))))))))))</f>
        <v xml:space="preserve"> </v>
      </c>
      <c r="AA37" s="150" t="str">
        <f>IF('Koreksi (p)'!BX38='Isian Keg Perb &amp; Peng'!BK$4,'Isian Keg Perb &amp; Peng'!$A$4,IF('Koreksi (p)'!BX38='Isian Keg Perb &amp; Peng'!BK$5,'Isian Keg Perb &amp; Peng'!$A$5,IF('Koreksi (p)'!BX38='Isian Keg Perb &amp; Peng'!BK$6,'Isian Keg Perb &amp; Peng'!$A$6,IF('Koreksi (p)'!BX38='Isian Keg Perb &amp; Peng'!BK$7,'Isian Keg Perb &amp; Peng'!$A$7,IF('Koreksi (p)'!BX38='Isian Keg Perb &amp; Peng'!BK$8,'Isian Keg Perb &amp; Peng'!$A$8,IF('Koreksi (p)'!BX38='Isian Keg Perb &amp; Peng'!BK$9,'Isian Keg Perb &amp; Peng'!$A$9,IF('Koreksi (p)'!BX38='Isian Keg Perb &amp; Peng'!BK$10,'Isian Keg Perb &amp; Peng'!$A$10,IF('Koreksi (p)'!BX38='Isian Keg Perb &amp; Peng'!BK$11,'Isian Keg Perb &amp; Peng'!$A$11,IF('Koreksi (p)'!BX38='Isian Keg Perb &amp; Peng'!BK$12,'Isian Keg Perb &amp; Peng'!$A$12,IF('Koreksi (p)'!BX38='Isian Keg Perb &amp; Peng'!BK$13,'Isian Keg Perb &amp; Peng'!$A$13," "))))))))))</f>
        <v xml:space="preserve"> </v>
      </c>
      <c r="AB37" s="150" t="str">
        <f>IF('Koreksi (p)'!BY38='Isian Keg Perb &amp; Peng'!BL$4,'Isian Keg Perb &amp; Peng'!$A$4,IF('Koreksi (p)'!BY38='Isian Keg Perb &amp; Peng'!BL$5,'Isian Keg Perb &amp; Peng'!$A$5,IF('Koreksi (p)'!BY38='Isian Keg Perb &amp; Peng'!BL$6,'Isian Keg Perb &amp; Peng'!$A$6,IF('Koreksi (p)'!BY38='Isian Keg Perb &amp; Peng'!BL$7,'Isian Keg Perb &amp; Peng'!$A$7,IF('Koreksi (p)'!BY38='Isian Keg Perb &amp; Peng'!BL$8,'Isian Keg Perb &amp; Peng'!$A$8,IF('Koreksi (p)'!BY38='Isian Keg Perb &amp; Peng'!BL$9,'Isian Keg Perb &amp; Peng'!$A$9,IF('Koreksi (p)'!BY38='Isian Keg Perb &amp; Peng'!BL$10,'Isian Keg Perb &amp; Peng'!$A$10,IF('Koreksi (p)'!BY38='Isian Keg Perb &amp; Peng'!BL$11,'Isian Keg Perb &amp; Peng'!$A$11,IF('Koreksi (p)'!BY38='Isian Keg Perb &amp; Peng'!BL$12,'Isian Keg Perb &amp; Peng'!$A$12,IF('Koreksi (p)'!BY38='Isian Keg Perb &amp; Peng'!BL$13,'Isian Keg Perb &amp; Peng'!$A$13," "))))))))))</f>
        <v xml:space="preserve"> </v>
      </c>
      <c r="AC37" s="150" t="str">
        <f>IF('Koreksi (p)'!BZ38='Isian Keg Perb &amp; Peng'!BM$4,'Isian Keg Perb &amp; Peng'!$A$4,IF('Koreksi (p)'!BZ38='Isian Keg Perb &amp; Peng'!BM$5,'Isian Keg Perb &amp; Peng'!$A$5,IF('Koreksi (p)'!BZ38='Isian Keg Perb &amp; Peng'!BM$6,'Isian Keg Perb &amp; Peng'!$A$6,IF('Koreksi (p)'!BZ38='Isian Keg Perb &amp; Peng'!BM$7,'Isian Keg Perb &amp; Peng'!$A$7,IF('Koreksi (p)'!BZ38='Isian Keg Perb &amp; Peng'!BM$8,'Isian Keg Perb &amp; Peng'!$A$8,IF('Koreksi (p)'!BZ38='Isian Keg Perb &amp; Peng'!BM$9,'Isian Keg Perb &amp; Peng'!$A$9,IF('Koreksi (p)'!BZ38='Isian Keg Perb &amp; Peng'!BM$10,'Isian Keg Perb &amp; Peng'!$A$10,IF('Koreksi (p)'!BZ38='Isian Keg Perb &amp; Peng'!BM$11,'Isian Keg Perb &amp; Peng'!$A$11,IF('Koreksi (p)'!BZ38='Isian Keg Perb &amp; Peng'!BM$12,'Isian Keg Perb &amp; Peng'!$A$12,IF('Koreksi (p)'!BZ38='Isian Keg Perb &amp; Peng'!BM$13,'Isian Keg Perb &amp; Peng'!$A$13," "))))))))))</f>
        <v xml:space="preserve"> </v>
      </c>
      <c r="AD37" s="150" t="str">
        <f>IF('Koreksi (p)'!CA38='Isian Keg Perb &amp; Peng'!BN$4,'Isian Keg Perb &amp; Peng'!$A$4,IF('Koreksi (p)'!CA38='Isian Keg Perb &amp; Peng'!BN$5,'Isian Keg Perb &amp; Peng'!$A$5,IF('Koreksi (p)'!CA38='Isian Keg Perb &amp; Peng'!BN$6,'Isian Keg Perb &amp; Peng'!$A$6,IF('Koreksi (p)'!CA38='Isian Keg Perb &amp; Peng'!BN$7,'Isian Keg Perb &amp; Peng'!$A$7,IF('Koreksi (p)'!CA38='Isian Keg Perb &amp; Peng'!BN$8,'Isian Keg Perb &amp; Peng'!$A$8,IF('Koreksi (p)'!CA38='Isian Keg Perb &amp; Peng'!BN$9,'Isian Keg Perb &amp; Peng'!$A$9,IF('Koreksi (p)'!CA38='Isian Keg Perb &amp; Peng'!BN$10,'Isian Keg Perb &amp; Peng'!$A$10,IF('Koreksi (p)'!CA38='Isian Keg Perb &amp; Peng'!BN$11,'Isian Keg Perb &amp; Peng'!$A$11,IF('Koreksi (p)'!CA38='Isian Keg Perb &amp; Peng'!BN$12,'Isian Keg Perb &amp; Peng'!$A$12,IF('Koreksi (p)'!CA38='Isian Keg Perb &amp; Peng'!BN$13,'Isian Keg Perb &amp; Peng'!$A$13," "))))))))))</f>
        <v xml:space="preserve"> </v>
      </c>
      <c r="AE37" s="150" t="str">
        <f>IF('Koreksi (p)'!CB38='Isian Keg Perb &amp; Peng'!BO$4,'Isian Keg Perb &amp; Peng'!$A$4,IF('Koreksi (p)'!CB38='Isian Keg Perb &amp; Peng'!BO$5,'Isian Keg Perb &amp; Peng'!$A$5,IF('Koreksi (p)'!CB38='Isian Keg Perb &amp; Peng'!BO$6,'Isian Keg Perb &amp; Peng'!$A$6,IF('Koreksi (p)'!CB38='Isian Keg Perb &amp; Peng'!BO$7,'Isian Keg Perb &amp; Peng'!$A$7,IF('Koreksi (p)'!CB38='Isian Keg Perb &amp; Peng'!BO$8,'Isian Keg Perb &amp; Peng'!$A$8,IF('Koreksi (p)'!CB38='Isian Keg Perb &amp; Peng'!BO$9,'Isian Keg Perb &amp; Peng'!$A$9,IF('Koreksi (p)'!CB38='Isian Keg Perb &amp; Peng'!BO$10,'Isian Keg Perb &amp; Peng'!$A$10,IF('Koreksi (p)'!CB38='Isian Keg Perb &amp; Peng'!BO$11,'Isian Keg Perb &amp; Peng'!$A$11,IF('Koreksi (p)'!CB38='Isian Keg Perb &amp; Peng'!BO$12,'Isian Keg Perb &amp; Peng'!$A$12,IF('Koreksi (p)'!CB38='Isian Keg Perb &amp; Peng'!BO$13,'Isian Keg Perb &amp; Peng'!$A$13," "))))))))))</f>
        <v xml:space="preserve"> </v>
      </c>
      <c r="AF37" s="150" t="str">
        <f>IF('Koreksi (p)'!CC38='Isian Keg Perb &amp; Peng'!BP$4,'Isian Keg Perb &amp; Peng'!$A$4,IF('Koreksi (p)'!CC38='Isian Keg Perb &amp; Peng'!BP$5,'Isian Keg Perb &amp; Peng'!$A$5,IF('Koreksi (p)'!CC38='Isian Keg Perb &amp; Peng'!BP$6,'Isian Keg Perb &amp; Peng'!$A$6,IF('Koreksi (p)'!CC38='Isian Keg Perb &amp; Peng'!BP$7,'Isian Keg Perb &amp; Peng'!$A$7,IF('Koreksi (p)'!CC38='Isian Keg Perb &amp; Peng'!BP$8,'Isian Keg Perb &amp; Peng'!$A$8,IF('Koreksi (p)'!CC38='Isian Keg Perb &amp; Peng'!BP$9,'Isian Keg Perb &amp; Peng'!$A$9,IF('Koreksi (p)'!CC38='Isian Keg Perb &amp; Peng'!BP$10,'Isian Keg Perb &amp; Peng'!$A$10,IF('Koreksi (p)'!CC38='Isian Keg Perb &amp; Peng'!BP$11,'Isian Keg Perb &amp; Peng'!$A$11,IF('Koreksi (p)'!CC38='Isian Keg Perb &amp; Peng'!BP$12,'Isian Keg Perb &amp; Peng'!$A$12,IF('Koreksi (p)'!CC38='Isian Keg Perb &amp; Peng'!BP$13,'Isian Keg Perb &amp; Peng'!$A$13," "))))))))))</f>
        <v xml:space="preserve"> </v>
      </c>
      <c r="AG37" s="150" t="str">
        <f>IF('Koreksi (p)'!CD38='Isian Keg Perb &amp; Peng'!BQ$4,'Isian Keg Perb &amp; Peng'!$A$4,IF('Koreksi (p)'!CD38='Isian Keg Perb &amp; Peng'!BQ$5,'Isian Keg Perb &amp; Peng'!$A$5,IF('Koreksi (p)'!CD38='Isian Keg Perb &amp; Peng'!BQ$6,'Isian Keg Perb &amp; Peng'!$A$6,IF('Koreksi (p)'!CD38='Isian Keg Perb &amp; Peng'!BQ$7,'Isian Keg Perb &amp; Peng'!$A$7,IF('Koreksi (p)'!CD38='Isian Keg Perb &amp; Peng'!BQ$8,'Isian Keg Perb &amp; Peng'!$A$8,IF('Koreksi (p)'!CD38='Isian Keg Perb &amp; Peng'!BQ$9,'Isian Keg Perb &amp; Peng'!$A$9,IF('Koreksi (p)'!CD38='Isian Keg Perb &amp; Peng'!BQ$10,'Isian Keg Perb &amp; Peng'!$A$10,IF('Koreksi (p)'!CD38='Isian Keg Perb &amp; Peng'!BQ$11,'Isian Keg Perb &amp; Peng'!$A$11,IF('Koreksi (p)'!CD38='Isian Keg Perb &amp; Peng'!BQ$12,'Isian Keg Perb &amp; Peng'!$A$12,IF('Koreksi (p)'!CD38='Isian Keg Perb &amp; Peng'!BQ$13,'Isian Keg Perb &amp; Peng'!$A$13," "))))))))))</f>
        <v xml:space="preserve"> </v>
      </c>
      <c r="AH37" s="150" t="str">
        <f>IF('Koreksi (p)'!CE38='Isian Keg Perb &amp; Peng'!BR$4,'Isian Keg Perb &amp; Peng'!$A$4,IF('Koreksi (p)'!CE38='Isian Keg Perb &amp; Peng'!BR$5,'Isian Keg Perb &amp; Peng'!$A$5,IF('Koreksi (p)'!CE38='Isian Keg Perb &amp; Peng'!BR$6,'Isian Keg Perb &amp; Peng'!$A$6,IF('Koreksi (p)'!CE38='Isian Keg Perb &amp; Peng'!BR$7,'Isian Keg Perb &amp; Peng'!$A$7,IF('Koreksi (p)'!CE38='Isian Keg Perb &amp; Peng'!BR$8,'Isian Keg Perb &amp; Peng'!$A$8,IF('Koreksi (p)'!CE38='Isian Keg Perb &amp; Peng'!BR$9,'Isian Keg Perb &amp; Peng'!$A$9,IF('Koreksi (p)'!CE38='Isian Keg Perb &amp; Peng'!BR$10,'Isian Keg Perb &amp; Peng'!$A$10,IF('Koreksi (p)'!CE38='Isian Keg Perb &amp; Peng'!BR$11,'Isian Keg Perb &amp; Peng'!$A$11,IF('Koreksi (p)'!CE38='Isian Keg Perb &amp; Peng'!BR$12,'Isian Keg Perb &amp; Peng'!$A$12,IF('Koreksi (p)'!CE38='Isian Keg Perb &amp; Peng'!BR$13,'Isian Keg Perb &amp; Peng'!$A$13," "))))))))))</f>
        <v xml:space="preserve"> </v>
      </c>
      <c r="AI37" s="150" t="str">
        <f>IF('Koreksi (p)'!CF38='Isian Keg Perb &amp; Peng'!BS$4,'Isian Keg Perb &amp; Peng'!$A$4,IF('Koreksi (p)'!CF38='Isian Keg Perb &amp; Peng'!BS$5,'Isian Keg Perb &amp; Peng'!$A$5,IF('Koreksi (p)'!CF38='Isian Keg Perb &amp; Peng'!BS$6,'Isian Keg Perb &amp; Peng'!$A$6,IF('Koreksi (p)'!CF38='Isian Keg Perb &amp; Peng'!BS$7,'Isian Keg Perb &amp; Peng'!$A$7,IF('Koreksi (p)'!CF38='Isian Keg Perb &amp; Peng'!BS$8,'Isian Keg Perb &amp; Peng'!$A$8,IF('Koreksi (p)'!CF38='Isian Keg Perb &amp; Peng'!BS$9,'Isian Keg Perb &amp; Peng'!$A$9,IF('Koreksi (p)'!CF38='Isian Keg Perb &amp; Peng'!BS$10,'Isian Keg Perb &amp; Peng'!$A$10,IF('Koreksi (p)'!CF38='Isian Keg Perb &amp; Peng'!BS$11,'Isian Keg Perb &amp; Peng'!$A$11,IF('Koreksi (p)'!CF38='Isian Keg Perb &amp; Peng'!BS$12,'Isian Keg Perb &amp; Peng'!$A$12,IF('Koreksi (p)'!CF38='Isian Keg Perb &amp; Peng'!BS$13,'Isian Keg Perb &amp; Peng'!$A$13," "))))))))))</f>
        <v xml:space="preserve"> </v>
      </c>
      <c r="AJ37" s="150" t="str">
        <f>IF('Koreksi (p)'!CG38='Isian Keg Perb &amp; Peng'!BT$4,'Isian Keg Perb &amp; Peng'!$A$4,IF('Koreksi (p)'!CG38='Isian Keg Perb &amp; Peng'!BT$5,'Isian Keg Perb &amp; Peng'!$A$5,IF('Koreksi (p)'!CG38='Isian Keg Perb &amp; Peng'!BT$6,'Isian Keg Perb &amp; Peng'!$A$6,IF('Koreksi (p)'!CG38='Isian Keg Perb &amp; Peng'!BT$7,'Isian Keg Perb &amp; Peng'!$A$7,IF('Koreksi (p)'!CG38='Isian Keg Perb &amp; Peng'!BT$8,'Isian Keg Perb &amp; Peng'!$A$8,IF('Koreksi (p)'!CG38='Isian Keg Perb &amp; Peng'!BT$9,'Isian Keg Perb &amp; Peng'!$A$9,IF('Koreksi (p)'!CG38='Isian Keg Perb &amp; Peng'!BT$10,'Isian Keg Perb &amp; Peng'!$A$10,IF('Koreksi (p)'!CG38='Isian Keg Perb &amp; Peng'!BT$11,'Isian Keg Perb &amp; Peng'!$A$11,IF('Koreksi (p)'!CG38='Isian Keg Perb &amp; Peng'!BT$12,'Isian Keg Perb &amp; Peng'!$A$12,IF('Koreksi (p)'!CG38='Isian Keg Perb &amp; Peng'!BT$13,'Isian Keg Perb &amp; Peng'!$A$13," "))))))))))</f>
        <v xml:space="preserve"> </v>
      </c>
      <c r="AK37" s="150" t="str">
        <f>IF('Koreksi (p)'!CH38='Isian Keg Perb &amp; Peng'!BU$4,'Isian Keg Perb &amp; Peng'!$A$4,IF('Koreksi (p)'!CH38='Isian Keg Perb &amp; Peng'!BU$5,'Isian Keg Perb &amp; Peng'!$A$5,IF('Koreksi (p)'!CH38='Isian Keg Perb &amp; Peng'!BU$6,'Isian Keg Perb &amp; Peng'!$A$6,IF('Koreksi (p)'!CH38='Isian Keg Perb &amp; Peng'!BU$7,'Isian Keg Perb &amp; Peng'!$A$7,IF('Koreksi (p)'!CH38='Isian Keg Perb &amp; Peng'!BU$8,'Isian Keg Perb &amp; Peng'!$A$8,IF('Koreksi (p)'!CH38='Isian Keg Perb &amp; Peng'!BU$9,'Isian Keg Perb &amp; Peng'!$A$9,IF('Koreksi (p)'!CH38='Isian Keg Perb &amp; Peng'!BU$10,'Isian Keg Perb &amp; Peng'!$A$10,IF('Koreksi (p)'!CH38='Isian Keg Perb &amp; Peng'!BU$11,'Isian Keg Perb &amp; Peng'!$A$11,IF('Koreksi (p)'!CH38='Isian Keg Perb &amp; Peng'!BU$12,'Isian Keg Perb &amp; Peng'!$A$12,IF('Koreksi (p)'!CH38='Isian Keg Perb &amp; Peng'!BU$13,'Isian Keg Perb &amp; Peng'!$A$13," "))))))))))</f>
        <v xml:space="preserve"> </v>
      </c>
      <c r="AL37" s="150" t="str">
        <f>IF('Koreksi (p)'!CI38='Isian Keg Perb &amp; Peng'!BV$4,'Isian Keg Perb &amp; Peng'!$A$4,IF('Koreksi (p)'!CI38='Isian Keg Perb &amp; Peng'!BV$5,'Isian Keg Perb &amp; Peng'!$A$5,IF('Koreksi (p)'!CI38='Isian Keg Perb &amp; Peng'!BV$6,'Isian Keg Perb &amp; Peng'!$A$6,IF('Koreksi (p)'!CI38='Isian Keg Perb &amp; Peng'!BV$7,'Isian Keg Perb &amp; Peng'!$A$7,IF('Koreksi (p)'!CI38='Isian Keg Perb &amp; Peng'!BV$8,'Isian Keg Perb &amp; Peng'!$A$8,IF('Koreksi (p)'!CI38='Isian Keg Perb &amp; Peng'!BV$9,'Isian Keg Perb &amp; Peng'!$A$9,IF('Koreksi (p)'!CI38='Isian Keg Perb &amp; Peng'!BV$10,'Isian Keg Perb &amp; Peng'!$A$10,IF('Koreksi (p)'!CI38='Isian Keg Perb &amp; Peng'!BV$11,'Isian Keg Perb &amp; Peng'!$A$11,IF('Koreksi (p)'!CI38='Isian Keg Perb &amp; Peng'!BV$12,'Isian Keg Perb &amp; Peng'!$A$12,IF('Koreksi (p)'!CI38='Isian Keg Perb &amp; Peng'!BV$13,'Isian Keg Perb &amp; Peng'!$A$13," "))))))))))</f>
        <v xml:space="preserve"> </v>
      </c>
      <c r="AM37" s="150" t="str">
        <f>IF('Koreksi (p)'!CJ38='Isian Keg Perb &amp; Peng'!BW$4,'Isian Keg Perb &amp; Peng'!$A$4,IF('Koreksi (p)'!CJ38='Isian Keg Perb &amp; Peng'!BW$5,'Isian Keg Perb &amp; Peng'!$A$5,IF('Koreksi (p)'!CJ38='Isian Keg Perb &amp; Peng'!BW$6,'Isian Keg Perb &amp; Peng'!$A$6,IF('Koreksi (p)'!CJ38='Isian Keg Perb &amp; Peng'!BW$7,'Isian Keg Perb &amp; Peng'!$A$7,IF('Koreksi (p)'!CJ38='Isian Keg Perb &amp; Peng'!BW$8,'Isian Keg Perb &amp; Peng'!$A$8,IF('Koreksi (p)'!CJ38='Isian Keg Perb &amp; Peng'!BW$9,'Isian Keg Perb &amp; Peng'!$A$9,IF('Koreksi (p)'!CJ38='Isian Keg Perb &amp; Peng'!BW$10,'Isian Keg Perb &amp; Peng'!$A$10,IF('Koreksi (p)'!CJ38='Isian Keg Perb &amp; Peng'!BW$11,'Isian Keg Perb &amp; Peng'!$A$11,IF('Koreksi (p)'!CJ38='Isian Keg Perb &amp; Peng'!BW$12,'Isian Keg Perb &amp; Peng'!$A$12,IF('Koreksi (p)'!CJ38='Isian Keg Perb &amp; Peng'!BW$13,'Isian Keg Perb &amp; Peng'!$A$13," "))))))))))</f>
        <v xml:space="preserve"> </v>
      </c>
      <c r="AN37" s="150" t="str">
        <f>IF('Koreksi (p)'!CK38='Isian Keg Perb &amp; Peng'!BX$4,'Isian Keg Perb &amp; Peng'!$A$4,IF('Koreksi (p)'!CK38='Isian Keg Perb &amp; Peng'!BX$5,'Isian Keg Perb &amp; Peng'!$A$5,IF('Koreksi (p)'!CK38='Isian Keg Perb &amp; Peng'!BX$6,'Isian Keg Perb &amp; Peng'!$A$6,IF('Koreksi (p)'!CK38='Isian Keg Perb &amp; Peng'!BX$7,'Isian Keg Perb &amp; Peng'!$A$7,IF('Koreksi (p)'!CK38='Isian Keg Perb &amp; Peng'!BX$8,'Isian Keg Perb &amp; Peng'!$A$8,IF('Koreksi (p)'!CK38='Isian Keg Perb &amp; Peng'!BX$9,'Isian Keg Perb &amp; Peng'!$A$9,IF('Koreksi (p)'!CK38='Isian Keg Perb &amp; Peng'!BX$10,'Isian Keg Perb &amp; Peng'!$A$10,IF('Koreksi (p)'!CK38='Isian Keg Perb &amp; Peng'!BX$11,'Isian Keg Perb &amp; Peng'!$A$11,IF('Koreksi (p)'!CK38='Isian Keg Perb &amp; Peng'!BX$12,'Isian Keg Perb &amp; Peng'!$A$12,IF('Koreksi (p)'!CK38='Isian Keg Perb &amp; Peng'!BX$13,'Isian Keg Perb &amp; Peng'!$A$13," "))))))))))</f>
        <v xml:space="preserve"> </v>
      </c>
      <c r="AO37" s="150" t="str">
        <f>IF('Koreksi (p)'!CL38='Isian Keg Perb &amp; Peng'!BY$4,'Isian Keg Perb &amp; Peng'!$A$4,IF('Koreksi (p)'!CL38='Isian Keg Perb &amp; Peng'!BY$5,'Isian Keg Perb &amp; Peng'!$A$5,IF('Koreksi (p)'!CL38='Isian Keg Perb &amp; Peng'!BY$6,'Isian Keg Perb &amp; Peng'!$A$6,IF('Koreksi (p)'!CL38='Isian Keg Perb &amp; Peng'!BY$7,'Isian Keg Perb &amp; Peng'!$A$7,IF('Koreksi (p)'!CL38='Isian Keg Perb &amp; Peng'!BY$8,'Isian Keg Perb &amp; Peng'!$A$8,IF('Koreksi (p)'!CL38='Isian Keg Perb &amp; Peng'!BY$9,'Isian Keg Perb &amp; Peng'!$A$9,IF('Koreksi (p)'!CL38='Isian Keg Perb &amp; Peng'!BY$10,'Isian Keg Perb &amp; Peng'!$A$10,IF('Koreksi (p)'!CL38='Isian Keg Perb &amp; Peng'!BY$11,'Isian Keg Perb &amp; Peng'!$A$11,IF('Koreksi (p)'!CL38='Isian Keg Perb &amp; Peng'!BY$12,'Isian Keg Perb &amp; Peng'!$A$12,IF('Koreksi (p)'!CL38='Isian Keg Perb &amp; Peng'!BY$13,'Isian Keg Perb &amp; Peng'!$A$13," "))))))))))</f>
        <v xml:space="preserve"> </v>
      </c>
      <c r="AP37" s="150" t="str">
        <f>IF('Koreksi (p)'!CM38='Isian Keg Perb &amp; Peng'!BZ$4,'Isian Keg Perb &amp; Peng'!$A$4,IF('Koreksi (p)'!CM38='Isian Keg Perb &amp; Peng'!BZ$5,'Isian Keg Perb &amp; Peng'!$A$5,IF('Koreksi (p)'!CM38='Isian Keg Perb &amp; Peng'!BZ$6,'Isian Keg Perb &amp; Peng'!$A$6,IF('Koreksi (p)'!CM38='Isian Keg Perb &amp; Peng'!BZ$7,'Isian Keg Perb &amp; Peng'!$A$7,IF('Koreksi (p)'!CM38='Isian Keg Perb &amp; Peng'!BZ$8,'Isian Keg Perb &amp; Peng'!$A$8,IF('Koreksi (p)'!CM38='Isian Keg Perb &amp; Peng'!BZ$9,'Isian Keg Perb &amp; Peng'!$A$9,IF('Koreksi (p)'!CM38='Isian Keg Perb &amp; Peng'!BZ$10,'Isian Keg Perb &amp; Peng'!$A$10,IF('Koreksi (p)'!CM38='Isian Keg Perb &amp; Peng'!BZ$11,'Isian Keg Perb &amp; Peng'!$A$11,IF('Koreksi (p)'!CM38='Isian Keg Perb &amp; Peng'!BZ$12,'Isian Keg Perb &amp; Peng'!$A$12,IF('Koreksi (p)'!CM38='Isian Keg Perb &amp; Peng'!BZ$13,'Isian Keg Perb &amp; Peng'!$A$13," "))))))))))</f>
        <v xml:space="preserve"> </v>
      </c>
      <c r="AQ37" s="150" t="str">
        <f>IF('Koreksi (p)'!CN38='Isian Keg Perb &amp; Peng'!CA$4,'Isian Keg Perb &amp; Peng'!$A$4,IF('Koreksi (p)'!CN38='Isian Keg Perb &amp; Peng'!CA$5,'Isian Keg Perb &amp; Peng'!$A$5,IF('Koreksi (p)'!CN38='Isian Keg Perb &amp; Peng'!CA$6,'Isian Keg Perb &amp; Peng'!$A$6,IF('Koreksi (p)'!CN38='Isian Keg Perb &amp; Peng'!CA$7,'Isian Keg Perb &amp; Peng'!$A$7,IF('Koreksi (p)'!CN38='Isian Keg Perb &amp; Peng'!CA$8,'Isian Keg Perb &amp; Peng'!$A$8,IF('Koreksi (p)'!CN38='Isian Keg Perb &amp; Peng'!CA$9,'Isian Keg Perb &amp; Peng'!$A$9,IF('Koreksi (p)'!CN38='Isian Keg Perb &amp; Peng'!CA$10,'Isian Keg Perb &amp; Peng'!$A$10,IF('Koreksi (p)'!CN38='Isian Keg Perb &amp; Peng'!CA$11,'Isian Keg Perb &amp; Peng'!$A$11,IF('Koreksi (p)'!CN38='Isian Keg Perb &amp; Peng'!CA$12,'Isian Keg Perb &amp; Peng'!$A$12,IF('Koreksi (p)'!CN38='Isian Keg Perb &amp; Peng'!CA$13,'Isian Keg Perb &amp; Peng'!$A$13," "))))))))))</f>
        <v xml:space="preserve"> </v>
      </c>
      <c r="AR37" s="150" t="str">
        <f>IF('Koreksi (p)'!CO38='Isian Keg Perb &amp; Peng'!CB$4,'Isian Keg Perb &amp; Peng'!$A$4,IF('Koreksi (p)'!CO38='Isian Keg Perb &amp; Peng'!CB$5,'Isian Keg Perb &amp; Peng'!$A$5,IF('Koreksi (p)'!CO38='Isian Keg Perb &amp; Peng'!CB$6,'Isian Keg Perb &amp; Peng'!$A$6,IF('Koreksi (p)'!CO38='Isian Keg Perb &amp; Peng'!CB$7,'Isian Keg Perb &amp; Peng'!$A$7,IF('Koreksi (p)'!CO38='Isian Keg Perb &amp; Peng'!CB$8,'Isian Keg Perb &amp; Peng'!$A$8,IF('Koreksi (p)'!CO38='Isian Keg Perb &amp; Peng'!CB$9,'Isian Keg Perb &amp; Peng'!$A$9,IF('Koreksi (p)'!CO38='Isian Keg Perb &amp; Peng'!CB$10,'Isian Keg Perb &amp; Peng'!$A$10,IF('Koreksi (p)'!CO38='Isian Keg Perb &amp; Peng'!CB$11,'Isian Keg Perb &amp; Peng'!$A$11,IF('Koreksi (p)'!CO38='Isian Keg Perb &amp; Peng'!CB$12,'Isian Keg Perb &amp; Peng'!$A$12,IF('Koreksi (p)'!CO38='Isian Keg Perb &amp; Peng'!CB$13,'Isian Keg Perb &amp; Peng'!$A$13," "))))))))))</f>
        <v xml:space="preserve"> </v>
      </c>
      <c r="AS37" s="150" t="str">
        <f>IF('Koreksi (p)'!CP38='Isian Keg Perb &amp; Peng'!CC$4,'Isian Keg Perb &amp; Peng'!$A$4,IF('Koreksi (p)'!CP38='Isian Keg Perb &amp; Peng'!CC$5,'Isian Keg Perb &amp; Peng'!$A$5,IF('Koreksi (p)'!CP38='Isian Keg Perb &amp; Peng'!CC$6,'Isian Keg Perb &amp; Peng'!$A$6,IF('Koreksi (p)'!CP38='Isian Keg Perb &amp; Peng'!CC$7,'Isian Keg Perb &amp; Peng'!$A$7,IF('Koreksi (p)'!CP38='Isian Keg Perb &amp; Peng'!CC$8,'Isian Keg Perb &amp; Peng'!$A$8,IF('Koreksi (p)'!CP38='Isian Keg Perb &amp; Peng'!CC$9,'Isian Keg Perb &amp; Peng'!$A$9,IF('Koreksi (p)'!CP38='Isian Keg Perb &amp; Peng'!CC$10,'Isian Keg Perb &amp; Peng'!$A$10,IF('Koreksi (p)'!CP38='Isian Keg Perb &amp; Peng'!CC$11,'Isian Keg Perb &amp; Peng'!$A$11,IF('Koreksi (p)'!CP38='Isian Keg Perb &amp; Peng'!CC$12,'Isian Keg Perb &amp; Peng'!$A$12,IF('Koreksi (p)'!CP38='Isian Keg Perb &amp; Peng'!CC$13,'Isian Keg Perb &amp; Peng'!$A$13," "))))))))))</f>
        <v xml:space="preserve"> </v>
      </c>
      <c r="AT37" s="150" t="str">
        <f t="shared" si="0"/>
        <v xml:space="preserve">Besaran Pokok/Turunan   Satuan Besaran                                   </v>
      </c>
      <c r="AU37" s="150">
        <f t="shared" si="1"/>
        <v>1</v>
      </c>
      <c r="AV37" s="150" t="str">
        <f t="shared" si="2"/>
        <v xml:space="preserve">Besaran Pokok/Turunan, </v>
      </c>
      <c r="AW37" s="150">
        <f t="shared" si="3"/>
        <v>25</v>
      </c>
      <c r="AX37" s="150" t="str">
        <f t="shared" si="4"/>
        <v xml:space="preserve">Satuan Besaran, </v>
      </c>
      <c r="AY37" s="150" t="e">
        <f t="shared" si="5"/>
        <v>#VALUE!</v>
      </c>
      <c r="AZ37" s="150" t="str">
        <f t="shared" si="6"/>
        <v/>
      </c>
      <c r="BA37" s="150" t="e">
        <f t="shared" si="7"/>
        <v>#VALUE!</v>
      </c>
      <c r="BB37" s="150" t="str">
        <f t="shared" si="8"/>
        <v/>
      </c>
      <c r="BC37" s="150" t="e">
        <f t="shared" si="9"/>
        <v>#VALUE!</v>
      </c>
      <c r="BD37" s="150" t="str">
        <f t="shared" si="10"/>
        <v/>
      </c>
      <c r="BE37" s="150" t="e">
        <f t="shared" si="11"/>
        <v>#VALUE!</v>
      </c>
      <c r="BF37" s="150" t="str">
        <f t="shared" si="12"/>
        <v/>
      </c>
      <c r="BG37" s="150" t="e">
        <f t="shared" si="13"/>
        <v>#VALUE!</v>
      </c>
      <c r="BH37" s="150" t="str">
        <f t="shared" si="14"/>
        <v/>
      </c>
      <c r="BI37" s="150" t="e">
        <f t="shared" si="15"/>
        <v>#VALUE!</v>
      </c>
      <c r="BJ37" s="150" t="str">
        <f t="shared" si="16"/>
        <v/>
      </c>
      <c r="BK37" s="150" t="e">
        <f t="shared" si="17"/>
        <v>#VALUE!</v>
      </c>
      <c r="BL37" s="150" t="str">
        <f t="shared" si="18"/>
        <v/>
      </c>
      <c r="BM37" s="150" t="e">
        <f t="shared" si="19"/>
        <v>#VALUE!</v>
      </c>
      <c r="BN37" s="150" t="str">
        <f t="shared" si="20"/>
        <v/>
      </c>
      <c r="BO37" s="26" t="str">
        <f t="shared" si="21"/>
        <v xml:space="preserve">Besaran Pokok/Turunan, Satuan Besaran, </v>
      </c>
      <c r="BP37" s="27" t="str">
        <f>IF(E37="X",'Isian Keg Perb &amp; Peng'!$CE$4,"")</f>
        <v/>
      </c>
      <c r="BQ37" s="27" t="str">
        <f>IF(E37="X",'Isian Keg Perb &amp; Peng'!$CF$4,"")</f>
        <v/>
      </c>
    </row>
    <row r="38" spans="2:69" s="30" customFormat="1" ht="59.25" hidden="1" customHeight="1">
      <c r="B38" s="27">
        <f>'Analisis (p)'!A40</f>
        <v>27</v>
      </c>
      <c r="C38" s="25" t="str">
        <f>'Analisis (p)'!B40</f>
        <v>TRISNO NURHIYANSYAH</v>
      </c>
      <c r="D38" s="32"/>
      <c r="E38" s="27" t="str">
        <f>'Analisis (p)'!CJ40</f>
        <v>-</v>
      </c>
      <c r="F38" s="150" t="str">
        <f>IF('Koreksi (p)'!BC39='Isian Keg Perb &amp; Peng'!AP$4,'Isian Keg Perb &amp; Peng'!$A$4,IF('Koreksi (p)'!BC39='Isian Keg Perb &amp; Peng'!AP$5,'Isian Keg Perb &amp; Peng'!$A$5,IF('Koreksi (p)'!BC39='Isian Keg Perb &amp; Peng'!AP$6,'Isian Keg Perb &amp; Peng'!$A$6,IF('Koreksi (p)'!BC39='Isian Keg Perb &amp; Peng'!AP$7,'Isian Keg Perb &amp; Peng'!$A$7,IF('Koreksi (p)'!BC39='Isian Keg Perb &amp; Peng'!AP$8,'Isian Keg Perb &amp; Peng'!$A$8,IF('Koreksi (p)'!BC39='Isian Keg Perb &amp; Peng'!AP$9,'Isian Keg Perb &amp; Peng'!$A$9,IF('Koreksi (p)'!BC39='Isian Keg Perb &amp; Peng'!AP$10,'Isian Keg Perb &amp; Peng'!$A$10,IF('Koreksi (p)'!BC39='Isian Keg Perb &amp; Peng'!AP$11,'Isian Keg Perb &amp; Peng'!$A$11,IF('Koreksi (p)'!BC39='Isian Keg Perb &amp; Peng'!AP$12,'Isian Keg Perb &amp; Peng'!$A$12,IF('Koreksi (p)'!BC39='Isian Keg Perb &amp; Peng'!AP$13,'Isian Keg Perb &amp; Peng'!$A$13," "))))))))))</f>
        <v xml:space="preserve"> </v>
      </c>
      <c r="G38" s="150" t="str">
        <f>IF('Koreksi (p)'!BD39='Isian Keg Perb &amp; Peng'!AQ$4,'Isian Keg Perb &amp; Peng'!$A$4,IF('Koreksi (p)'!BD39='Isian Keg Perb &amp; Peng'!AQ$5,'Isian Keg Perb &amp; Peng'!$A$5,IF('Koreksi (p)'!BD39='Isian Keg Perb &amp; Peng'!AQ$6,'Isian Keg Perb &amp; Peng'!$A$6,IF('Koreksi (p)'!BD39='Isian Keg Perb &amp; Peng'!AQ$7,'Isian Keg Perb &amp; Peng'!$A$7,IF('Koreksi (p)'!BD39='Isian Keg Perb &amp; Peng'!AQ$8,'Isian Keg Perb &amp; Peng'!$A$8,IF('Koreksi (p)'!BD39='Isian Keg Perb &amp; Peng'!AQ$9,'Isian Keg Perb &amp; Peng'!$A$9,IF('Koreksi (p)'!BD39='Isian Keg Perb &amp; Peng'!AQ$10,'Isian Keg Perb &amp; Peng'!$A$10,IF('Koreksi (p)'!BD39='Isian Keg Perb &amp; Peng'!AQ$11,'Isian Keg Perb &amp; Peng'!$A$11,IF('Koreksi (p)'!BD39='Isian Keg Perb &amp; Peng'!AQ$12,'Isian Keg Perb &amp; Peng'!$A$12,IF('Koreksi (p)'!BD39='Isian Keg Perb &amp; Peng'!AQ$13,'Isian Keg Perb &amp; Peng'!$A$13," "))))))))))</f>
        <v xml:space="preserve"> </v>
      </c>
      <c r="H38" s="150" t="str">
        <f>IF('Koreksi (p)'!BE39='Isian Keg Perb &amp; Peng'!AR$4,'Isian Keg Perb &amp; Peng'!$A$4,IF('Koreksi (p)'!BE39='Isian Keg Perb &amp; Peng'!AR$5,'Isian Keg Perb &amp; Peng'!$A$5,IF('Koreksi (p)'!BE39='Isian Keg Perb &amp; Peng'!AR$6,'Isian Keg Perb &amp; Peng'!$A$6,IF('Koreksi (p)'!BE39='Isian Keg Perb &amp; Peng'!AR$7,'Isian Keg Perb &amp; Peng'!$A$7,IF('Koreksi (p)'!BE39='Isian Keg Perb &amp; Peng'!AR$8,'Isian Keg Perb &amp; Peng'!$A$8,IF('Koreksi (p)'!BE39='Isian Keg Perb &amp; Peng'!AR$9,'Isian Keg Perb &amp; Peng'!$A$9,IF('Koreksi (p)'!BE39='Isian Keg Perb &amp; Peng'!AR$10,'Isian Keg Perb &amp; Peng'!$A$10,IF('Koreksi (p)'!BE39='Isian Keg Perb &amp; Peng'!AR$11,'Isian Keg Perb &amp; Peng'!$A$11,IF('Koreksi (p)'!BE39='Isian Keg Perb &amp; Peng'!AR$12,'Isian Keg Perb &amp; Peng'!$A$12,IF('Koreksi (p)'!BE39='Isian Keg Perb &amp; Peng'!AR$13,'Isian Keg Perb &amp; Peng'!$A$13," "))))))))))</f>
        <v xml:space="preserve"> </v>
      </c>
      <c r="I38" s="150" t="str">
        <f>IF('Koreksi (p)'!BF39='Isian Keg Perb &amp; Peng'!AS$4,'Isian Keg Perb &amp; Peng'!$A$4,IF('Koreksi (p)'!BF39='Isian Keg Perb &amp; Peng'!AS$5,'Isian Keg Perb &amp; Peng'!$A$5,IF('Koreksi (p)'!BF39='Isian Keg Perb &amp; Peng'!AS$6,'Isian Keg Perb &amp; Peng'!$A$6,IF('Koreksi (p)'!BF39='Isian Keg Perb &amp; Peng'!AS$7,'Isian Keg Perb &amp; Peng'!$A$7,IF('Koreksi (p)'!BF39='Isian Keg Perb &amp; Peng'!AS$8,'Isian Keg Perb &amp; Peng'!$A$8,IF('Koreksi (p)'!BF39='Isian Keg Perb &amp; Peng'!AS$9,'Isian Keg Perb &amp; Peng'!$A$9,IF('Koreksi (p)'!BF39='Isian Keg Perb &amp; Peng'!AS$10,'Isian Keg Perb &amp; Peng'!$A$10,IF('Koreksi (p)'!BF39='Isian Keg Perb &amp; Peng'!AS$11,'Isian Keg Perb &amp; Peng'!$A$11,IF('Koreksi (p)'!BF39='Isian Keg Perb &amp; Peng'!AS$12,'Isian Keg Perb &amp; Peng'!$A$12,IF('Koreksi (p)'!BF39='Isian Keg Perb &amp; Peng'!AS$13,'Isian Keg Perb &amp; Peng'!$A$13," "))))))))))</f>
        <v>Satuan Besaran</v>
      </c>
      <c r="J38" s="150" t="str">
        <f>IF('Koreksi (p)'!BG39='Isian Keg Perb &amp; Peng'!AT$4,'Isian Keg Perb &amp; Peng'!$A$4,IF('Koreksi (p)'!BG39='Isian Keg Perb &amp; Peng'!AT$5,'Isian Keg Perb &amp; Peng'!$A$5,IF('Koreksi (p)'!BG39='Isian Keg Perb &amp; Peng'!AT$6,'Isian Keg Perb &amp; Peng'!$A$6,IF('Koreksi (p)'!BG39='Isian Keg Perb &amp; Peng'!AT$7,'Isian Keg Perb &amp; Peng'!$A$7,IF('Koreksi (p)'!BG39='Isian Keg Perb &amp; Peng'!AT$8,'Isian Keg Perb &amp; Peng'!$A$8,IF('Koreksi (p)'!BG39='Isian Keg Perb &amp; Peng'!AT$9,'Isian Keg Perb &amp; Peng'!$A$9,IF('Koreksi (p)'!BG39='Isian Keg Perb &amp; Peng'!AT$10,'Isian Keg Perb &amp; Peng'!$A$10,IF('Koreksi (p)'!BG39='Isian Keg Perb &amp; Peng'!AT$11,'Isian Keg Perb &amp; Peng'!$A$11,IF('Koreksi (p)'!BG39='Isian Keg Perb &amp; Peng'!AT$12,'Isian Keg Perb &amp; Peng'!$A$12,IF('Koreksi (p)'!BG39='Isian Keg Perb &amp; Peng'!AT$13,'Isian Keg Perb &amp; Peng'!$A$13," "))))))))))</f>
        <v xml:space="preserve"> </v>
      </c>
      <c r="K38" s="150" t="str">
        <f>IF('Koreksi (p)'!BH39='Isian Keg Perb &amp; Peng'!AU$4,'Isian Keg Perb &amp; Peng'!$A$4,IF('Koreksi (p)'!BH39='Isian Keg Perb &amp; Peng'!AU$5,'Isian Keg Perb &amp; Peng'!$A$5,IF('Koreksi (p)'!BH39='Isian Keg Perb &amp; Peng'!AU$6,'Isian Keg Perb &amp; Peng'!$A$6,IF('Koreksi (p)'!BH39='Isian Keg Perb &amp; Peng'!AU$7,'Isian Keg Perb &amp; Peng'!$A$7,IF('Koreksi (p)'!BH39='Isian Keg Perb &amp; Peng'!AU$8,'Isian Keg Perb &amp; Peng'!$A$8,IF('Koreksi (p)'!BH39='Isian Keg Perb &amp; Peng'!AU$9,'Isian Keg Perb &amp; Peng'!$A$9,IF('Koreksi (p)'!BH39='Isian Keg Perb &amp; Peng'!AU$10,'Isian Keg Perb &amp; Peng'!$A$10,IF('Koreksi (p)'!BH39='Isian Keg Perb &amp; Peng'!AU$11,'Isian Keg Perb &amp; Peng'!$A$11,IF('Koreksi (p)'!BH39='Isian Keg Perb &amp; Peng'!AU$12,'Isian Keg Perb &amp; Peng'!$A$12,IF('Koreksi (p)'!BH39='Isian Keg Perb &amp; Peng'!AU$13,'Isian Keg Perb &amp; Peng'!$A$13," "))))))))))</f>
        <v xml:space="preserve"> </v>
      </c>
      <c r="L38" s="150" t="str">
        <f>IF('Koreksi (p)'!BI39='Isian Keg Perb &amp; Peng'!AV$4,'Isian Keg Perb &amp; Peng'!$A$4,IF('Koreksi (p)'!BI39='Isian Keg Perb &amp; Peng'!AV$5,'Isian Keg Perb &amp; Peng'!$A$5,IF('Koreksi (p)'!BI39='Isian Keg Perb &amp; Peng'!AV$6,'Isian Keg Perb &amp; Peng'!$A$6,IF('Koreksi (p)'!BI39='Isian Keg Perb &amp; Peng'!AV$7,'Isian Keg Perb &amp; Peng'!$A$7,IF('Koreksi (p)'!BI39='Isian Keg Perb &amp; Peng'!AV$8,'Isian Keg Perb &amp; Peng'!$A$8,IF('Koreksi (p)'!BI39='Isian Keg Perb &amp; Peng'!AV$9,'Isian Keg Perb &amp; Peng'!$A$9,IF('Koreksi (p)'!BI39='Isian Keg Perb &amp; Peng'!AV$10,'Isian Keg Perb &amp; Peng'!$A$10,IF('Koreksi (p)'!BI39='Isian Keg Perb &amp; Peng'!AV$11,'Isian Keg Perb &amp; Peng'!$A$11,IF('Koreksi (p)'!BI39='Isian Keg Perb &amp; Peng'!AV$12,'Isian Keg Perb &amp; Peng'!$A$12,IF('Koreksi (p)'!BI39='Isian Keg Perb &amp; Peng'!AV$13,'Isian Keg Perb &amp; Peng'!$A$13," "))))))))))</f>
        <v xml:space="preserve"> </v>
      </c>
      <c r="M38" s="150" t="str">
        <f>IF('Koreksi (p)'!BJ39='Isian Keg Perb &amp; Peng'!AW$4,'Isian Keg Perb &amp; Peng'!$A$4,IF('Koreksi (p)'!BJ39='Isian Keg Perb &amp; Peng'!AW$5,'Isian Keg Perb &amp; Peng'!$A$5,IF('Koreksi (p)'!BJ39='Isian Keg Perb &amp; Peng'!AW$6,'Isian Keg Perb &amp; Peng'!$A$6,IF('Koreksi (p)'!BJ39='Isian Keg Perb &amp; Peng'!AW$7,'Isian Keg Perb &amp; Peng'!$A$7,IF('Koreksi (p)'!BJ39='Isian Keg Perb &amp; Peng'!AW$8,'Isian Keg Perb &amp; Peng'!$A$8,IF('Koreksi (p)'!BJ39='Isian Keg Perb &amp; Peng'!AW$9,'Isian Keg Perb &amp; Peng'!$A$9,IF('Koreksi (p)'!BJ39='Isian Keg Perb &amp; Peng'!AW$10,'Isian Keg Perb &amp; Peng'!$A$10,IF('Koreksi (p)'!BJ39='Isian Keg Perb &amp; Peng'!AW$11,'Isian Keg Perb &amp; Peng'!$A$11,IF('Koreksi (p)'!BJ39='Isian Keg Perb &amp; Peng'!AW$12,'Isian Keg Perb &amp; Peng'!$A$12,IF('Koreksi (p)'!BJ39='Isian Keg Perb &amp; Peng'!AW$13,'Isian Keg Perb &amp; Peng'!$A$13," "))))))))))</f>
        <v xml:space="preserve"> </v>
      </c>
      <c r="N38" s="150" t="str">
        <f>IF('Koreksi (p)'!BK39='Isian Keg Perb &amp; Peng'!AX$4,'Isian Keg Perb &amp; Peng'!$A$4,IF('Koreksi (p)'!BK39='Isian Keg Perb &amp; Peng'!AX$5,'Isian Keg Perb &amp; Peng'!$A$5,IF('Koreksi (p)'!BK39='Isian Keg Perb &amp; Peng'!AX$6,'Isian Keg Perb &amp; Peng'!$A$6,IF('Koreksi (p)'!BK39='Isian Keg Perb &amp; Peng'!AX$7,'Isian Keg Perb &amp; Peng'!$A$7,IF('Koreksi (p)'!BK39='Isian Keg Perb &amp; Peng'!AX$8,'Isian Keg Perb &amp; Peng'!$A$8,IF('Koreksi (p)'!BK39='Isian Keg Perb &amp; Peng'!AX$9,'Isian Keg Perb &amp; Peng'!$A$9,IF('Koreksi (p)'!BK39='Isian Keg Perb &amp; Peng'!AX$10,'Isian Keg Perb &amp; Peng'!$A$10,IF('Koreksi (p)'!BK39='Isian Keg Perb &amp; Peng'!AX$11,'Isian Keg Perb &amp; Peng'!$A$11,IF('Koreksi (p)'!BK39='Isian Keg Perb &amp; Peng'!AX$12,'Isian Keg Perb &amp; Peng'!$A$12,IF('Koreksi (p)'!BK39='Isian Keg Perb &amp; Peng'!AX$13,'Isian Keg Perb &amp; Peng'!$A$13," "))))))))))</f>
        <v>empat</v>
      </c>
      <c r="O38" s="150" t="str">
        <f>IF('Koreksi (p)'!BL39='Isian Keg Perb &amp; Peng'!AY$4,'Isian Keg Perb &amp; Peng'!$A$4,IF('Koreksi (p)'!BL39='Isian Keg Perb &amp; Peng'!AY$5,'Isian Keg Perb &amp; Peng'!$A$5,IF('Koreksi (p)'!BL39='Isian Keg Perb &amp; Peng'!AY$6,'Isian Keg Perb &amp; Peng'!$A$6,IF('Koreksi (p)'!BL39='Isian Keg Perb &amp; Peng'!AY$7,'Isian Keg Perb &amp; Peng'!$A$7,IF('Koreksi (p)'!BL39='Isian Keg Perb &amp; Peng'!AY$8,'Isian Keg Perb &amp; Peng'!$A$8,IF('Koreksi (p)'!BL39='Isian Keg Perb &amp; Peng'!AY$9,'Isian Keg Perb &amp; Peng'!$A$9,IF('Koreksi (p)'!BL39='Isian Keg Perb &amp; Peng'!AY$10,'Isian Keg Perb &amp; Peng'!$A$10,IF('Koreksi (p)'!BL39='Isian Keg Perb &amp; Peng'!AY$11,'Isian Keg Perb &amp; Peng'!$A$11,IF('Koreksi (p)'!BL39='Isian Keg Perb &amp; Peng'!AY$12,'Isian Keg Perb &amp; Peng'!$A$12,IF('Koreksi (p)'!BL39='Isian Keg Perb &amp; Peng'!AY$13,'Isian Keg Perb &amp; Peng'!$A$13," "))))))))))</f>
        <v>lima</v>
      </c>
      <c r="P38" s="150" t="str">
        <f>IF('Koreksi (p)'!BM39='Isian Keg Perb &amp; Peng'!AZ$4,'Isian Keg Perb &amp; Peng'!$A$4,IF('Koreksi (p)'!BM39='Isian Keg Perb &amp; Peng'!AZ$5,'Isian Keg Perb &amp; Peng'!$A$5,IF('Koreksi (p)'!BM39='Isian Keg Perb &amp; Peng'!AZ$6,'Isian Keg Perb &amp; Peng'!$A$6,IF('Koreksi (p)'!BM39='Isian Keg Perb &amp; Peng'!AZ$7,'Isian Keg Perb &amp; Peng'!$A$7,IF('Koreksi (p)'!BM39='Isian Keg Perb &amp; Peng'!AZ$8,'Isian Keg Perb &amp; Peng'!$A$8,IF('Koreksi (p)'!BM39='Isian Keg Perb &amp; Peng'!AZ$9,'Isian Keg Perb &amp; Peng'!$A$9,IF('Koreksi (p)'!BM39='Isian Keg Perb &amp; Peng'!AZ$10,'Isian Keg Perb &amp; Peng'!$A$10,IF('Koreksi (p)'!BM39='Isian Keg Perb &amp; Peng'!AZ$11,'Isian Keg Perb &amp; Peng'!$A$11,IF('Koreksi (p)'!BM39='Isian Keg Perb &amp; Peng'!AZ$12,'Isian Keg Perb &amp; Peng'!$A$12,IF('Koreksi (p)'!BM39='Isian Keg Perb &amp; Peng'!AZ$13,'Isian Keg Perb &amp; Peng'!$A$13," "))))))))))</f>
        <v xml:space="preserve"> </v>
      </c>
      <c r="Q38" s="150" t="str">
        <f>IF('Koreksi (p)'!BN39='Isian Keg Perb &amp; Peng'!BA$4,'Isian Keg Perb &amp; Peng'!$A$4,IF('Koreksi (p)'!BN39='Isian Keg Perb &amp; Peng'!BA$5,'Isian Keg Perb &amp; Peng'!$A$5,IF('Koreksi (p)'!BN39='Isian Keg Perb &amp; Peng'!BA$6,'Isian Keg Perb &amp; Peng'!$A$6,IF('Koreksi (p)'!BN39='Isian Keg Perb &amp; Peng'!BA$7,'Isian Keg Perb &amp; Peng'!$A$7,IF('Koreksi (p)'!BN39='Isian Keg Perb &amp; Peng'!BA$8,'Isian Keg Perb &amp; Peng'!$A$8,IF('Koreksi (p)'!BN39='Isian Keg Perb &amp; Peng'!BA$9,'Isian Keg Perb &amp; Peng'!$A$9,IF('Koreksi (p)'!BN39='Isian Keg Perb &amp; Peng'!BA$10,'Isian Keg Perb &amp; Peng'!$A$10,IF('Koreksi (p)'!BN39='Isian Keg Perb &amp; Peng'!BA$11,'Isian Keg Perb &amp; Peng'!$A$11,IF('Koreksi (p)'!BN39='Isian Keg Perb &amp; Peng'!BA$12,'Isian Keg Perb &amp; Peng'!$A$12,IF('Koreksi (p)'!BN39='Isian Keg Perb &amp; Peng'!BA$13,'Isian Keg Perb &amp; Peng'!$A$13," "))))))))))</f>
        <v xml:space="preserve"> </v>
      </c>
      <c r="R38" s="150" t="str">
        <f>IF('Koreksi (p)'!BO39='Isian Keg Perb &amp; Peng'!BB$4,'Isian Keg Perb &amp; Peng'!$A$4,IF('Koreksi (p)'!BO39='Isian Keg Perb &amp; Peng'!BB$5,'Isian Keg Perb &amp; Peng'!$A$5,IF('Koreksi (p)'!BO39='Isian Keg Perb &amp; Peng'!BB$6,'Isian Keg Perb &amp; Peng'!$A$6,IF('Koreksi (p)'!BO39='Isian Keg Perb &amp; Peng'!BB$7,'Isian Keg Perb &amp; Peng'!$A$7,IF('Koreksi (p)'!BO39='Isian Keg Perb &amp; Peng'!BB$8,'Isian Keg Perb &amp; Peng'!$A$8,IF('Koreksi (p)'!BO39='Isian Keg Perb &amp; Peng'!BB$9,'Isian Keg Perb &amp; Peng'!$A$9,IF('Koreksi (p)'!BO39='Isian Keg Perb &amp; Peng'!BB$10,'Isian Keg Perb &amp; Peng'!$A$10,IF('Koreksi (p)'!BO39='Isian Keg Perb &amp; Peng'!BB$11,'Isian Keg Perb &amp; Peng'!$A$11,IF('Koreksi (p)'!BO39='Isian Keg Perb &amp; Peng'!BB$12,'Isian Keg Perb &amp; Peng'!$A$12,IF('Koreksi (p)'!BO39='Isian Keg Perb &amp; Peng'!BB$13,'Isian Keg Perb &amp; Peng'!$A$13," "))))))))))</f>
        <v xml:space="preserve"> </v>
      </c>
      <c r="S38" s="150" t="str">
        <f>IF('Koreksi (p)'!BP39='Isian Keg Perb &amp; Peng'!BC$4,'Isian Keg Perb &amp; Peng'!$A$4,IF('Koreksi (p)'!BP39='Isian Keg Perb &amp; Peng'!BC$5,'Isian Keg Perb &amp; Peng'!$A$5,IF('Koreksi (p)'!BP39='Isian Keg Perb &amp; Peng'!BC$6,'Isian Keg Perb &amp; Peng'!$A$6,IF('Koreksi (p)'!BP39='Isian Keg Perb &amp; Peng'!BC$7,'Isian Keg Perb &amp; Peng'!$A$7,IF('Koreksi (p)'!BP39='Isian Keg Perb &amp; Peng'!BC$8,'Isian Keg Perb &amp; Peng'!$A$8,IF('Koreksi (p)'!BP39='Isian Keg Perb &amp; Peng'!BC$9,'Isian Keg Perb &amp; Peng'!$A$9,IF('Koreksi (p)'!BP39='Isian Keg Perb &amp; Peng'!BC$10,'Isian Keg Perb &amp; Peng'!$A$10,IF('Koreksi (p)'!BP39='Isian Keg Perb &amp; Peng'!BC$11,'Isian Keg Perb &amp; Peng'!$A$11,IF('Koreksi (p)'!BP39='Isian Keg Perb &amp; Peng'!BC$12,'Isian Keg Perb &amp; Peng'!$A$12,IF('Koreksi (p)'!BP39='Isian Keg Perb &amp; Peng'!BC$13,'Isian Keg Perb &amp; Peng'!$A$13," "))))))))))</f>
        <v xml:space="preserve"> </v>
      </c>
      <c r="T38" s="150" t="str">
        <f>IF('Koreksi (p)'!BQ39='Isian Keg Perb &amp; Peng'!BD$4,'Isian Keg Perb &amp; Peng'!$A$4,IF('Koreksi (p)'!BQ39='Isian Keg Perb &amp; Peng'!BD$5,'Isian Keg Perb &amp; Peng'!$A$5,IF('Koreksi (p)'!BQ39='Isian Keg Perb &amp; Peng'!BD$6,'Isian Keg Perb &amp; Peng'!$A$6,IF('Koreksi (p)'!BQ39='Isian Keg Perb &amp; Peng'!BD$7,'Isian Keg Perb &amp; Peng'!$A$7,IF('Koreksi (p)'!BQ39='Isian Keg Perb &amp; Peng'!BD$8,'Isian Keg Perb &amp; Peng'!$A$8,IF('Koreksi (p)'!BQ39='Isian Keg Perb &amp; Peng'!BD$9,'Isian Keg Perb &amp; Peng'!$A$9,IF('Koreksi (p)'!BQ39='Isian Keg Perb &amp; Peng'!BD$10,'Isian Keg Perb &amp; Peng'!$A$10,IF('Koreksi (p)'!BQ39='Isian Keg Perb &amp; Peng'!BD$11,'Isian Keg Perb &amp; Peng'!$A$11,IF('Koreksi (p)'!BQ39='Isian Keg Perb &amp; Peng'!BD$12,'Isian Keg Perb &amp; Peng'!$A$12,IF('Koreksi (p)'!BQ39='Isian Keg Perb &amp; Peng'!BD$13,'Isian Keg Perb &amp; Peng'!$A$13," "))))))))))</f>
        <v xml:space="preserve"> </v>
      </c>
      <c r="U38" s="150" t="str">
        <f>IF('Koreksi (p)'!BR39='Isian Keg Perb &amp; Peng'!BE$4,'Isian Keg Perb &amp; Peng'!$A$4,IF('Koreksi (p)'!BR39='Isian Keg Perb &amp; Peng'!BE$5,'Isian Keg Perb &amp; Peng'!$A$5,IF('Koreksi (p)'!BR39='Isian Keg Perb &amp; Peng'!BE$6,'Isian Keg Perb &amp; Peng'!$A$6,IF('Koreksi (p)'!BR39='Isian Keg Perb &amp; Peng'!BE$7,'Isian Keg Perb &amp; Peng'!$A$7,IF('Koreksi (p)'!BR39='Isian Keg Perb &amp; Peng'!BE$8,'Isian Keg Perb &amp; Peng'!$A$8,IF('Koreksi (p)'!BR39='Isian Keg Perb &amp; Peng'!BE$9,'Isian Keg Perb &amp; Peng'!$A$9,IF('Koreksi (p)'!BR39='Isian Keg Perb &amp; Peng'!BE$10,'Isian Keg Perb &amp; Peng'!$A$10,IF('Koreksi (p)'!BR39='Isian Keg Perb &amp; Peng'!BE$11,'Isian Keg Perb &amp; Peng'!$A$11,IF('Koreksi (p)'!BR39='Isian Keg Perb &amp; Peng'!BE$12,'Isian Keg Perb &amp; Peng'!$A$12,IF('Koreksi (p)'!BR39='Isian Keg Perb &amp; Peng'!BE$13,'Isian Keg Perb &amp; Peng'!$A$13," "))))))))))</f>
        <v xml:space="preserve"> </v>
      </c>
      <c r="V38" s="150" t="str">
        <f>IF('Koreksi (p)'!BS39='Isian Keg Perb &amp; Peng'!BF$4,'Isian Keg Perb &amp; Peng'!$A$4,IF('Koreksi (p)'!BS39='Isian Keg Perb &amp; Peng'!BF$5,'Isian Keg Perb &amp; Peng'!$A$5,IF('Koreksi (p)'!BS39='Isian Keg Perb &amp; Peng'!BF$6,'Isian Keg Perb &amp; Peng'!$A$6,IF('Koreksi (p)'!BS39='Isian Keg Perb &amp; Peng'!BF$7,'Isian Keg Perb &amp; Peng'!$A$7,IF('Koreksi (p)'!BS39='Isian Keg Perb &amp; Peng'!BF$8,'Isian Keg Perb &amp; Peng'!$A$8,IF('Koreksi (p)'!BS39='Isian Keg Perb &amp; Peng'!BF$9,'Isian Keg Perb &amp; Peng'!$A$9,IF('Koreksi (p)'!BS39='Isian Keg Perb &amp; Peng'!BF$10,'Isian Keg Perb &amp; Peng'!$A$10,IF('Koreksi (p)'!BS39='Isian Keg Perb &amp; Peng'!BF$11,'Isian Keg Perb &amp; Peng'!$A$11,IF('Koreksi (p)'!BS39='Isian Keg Perb &amp; Peng'!BF$12,'Isian Keg Perb &amp; Peng'!$A$12,IF('Koreksi (p)'!BS39='Isian Keg Perb &amp; Peng'!BF$13,'Isian Keg Perb &amp; Peng'!$A$13," "))))))))))</f>
        <v xml:space="preserve"> </v>
      </c>
      <c r="W38" s="150" t="str">
        <f>IF('Koreksi (p)'!BT39='Isian Keg Perb &amp; Peng'!BG$4,'Isian Keg Perb &amp; Peng'!$A$4,IF('Koreksi (p)'!BT39='Isian Keg Perb &amp; Peng'!BG$5,'Isian Keg Perb &amp; Peng'!$A$5,IF('Koreksi (p)'!BT39='Isian Keg Perb &amp; Peng'!BG$6,'Isian Keg Perb &amp; Peng'!$A$6,IF('Koreksi (p)'!BT39='Isian Keg Perb &amp; Peng'!BG$7,'Isian Keg Perb &amp; Peng'!$A$7,IF('Koreksi (p)'!BT39='Isian Keg Perb &amp; Peng'!BG$8,'Isian Keg Perb &amp; Peng'!$A$8,IF('Koreksi (p)'!BT39='Isian Keg Perb &amp; Peng'!BG$9,'Isian Keg Perb &amp; Peng'!$A$9,IF('Koreksi (p)'!BT39='Isian Keg Perb &amp; Peng'!BG$10,'Isian Keg Perb &amp; Peng'!$A$10,IF('Koreksi (p)'!BT39='Isian Keg Perb &amp; Peng'!BG$11,'Isian Keg Perb &amp; Peng'!$A$11,IF('Koreksi (p)'!BT39='Isian Keg Perb &amp; Peng'!BG$12,'Isian Keg Perb &amp; Peng'!$A$12,IF('Koreksi (p)'!BT39='Isian Keg Perb &amp; Peng'!BG$13,'Isian Keg Perb &amp; Peng'!$A$13," "))))))))))</f>
        <v xml:space="preserve"> </v>
      </c>
      <c r="X38" s="150" t="str">
        <f>IF('Koreksi (p)'!BU39='Isian Keg Perb &amp; Peng'!BH$4,'Isian Keg Perb &amp; Peng'!$A$4,IF('Koreksi (p)'!BU39='Isian Keg Perb &amp; Peng'!BH$5,'Isian Keg Perb &amp; Peng'!$A$5,IF('Koreksi (p)'!BU39='Isian Keg Perb &amp; Peng'!BH$6,'Isian Keg Perb &amp; Peng'!$A$6,IF('Koreksi (p)'!BU39='Isian Keg Perb &amp; Peng'!BH$7,'Isian Keg Perb &amp; Peng'!$A$7,IF('Koreksi (p)'!BU39='Isian Keg Perb &amp; Peng'!BH$8,'Isian Keg Perb &amp; Peng'!$A$8,IF('Koreksi (p)'!BU39='Isian Keg Perb &amp; Peng'!BH$9,'Isian Keg Perb &amp; Peng'!$A$9,IF('Koreksi (p)'!BU39='Isian Keg Perb &amp; Peng'!BH$10,'Isian Keg Perb &amp; Peng'!$A$10,IF('Koreksi (p)'!BU39='Isian Keg Perb &amp; Peng'!BH$11,'Isian Keg Perb &amp; Peng'!$A$11,IF('Koreksi (p)'!BU39='Isian Keg Perb &amp; Peng'!BH$12,'Isian Keg Perb &amp; Peng'!$A$12,IF('Koreksi (p)'!BU39='Isian Keg Perb &amp; Peng'!BH$13,'Isian Keg Perb &amp; Peng'!$A$13," "))))))))))</f>
        <v xml:space="preserve"> </v>
      </c>
      <c r="Y38" s="150" t="str">
        <f>IF('Koreksi (p)'!BV39='Isian Keg Perb &amp; Peng'!BI$4,'Isian Keg Perb &amp; Peng'!$A$4,IF('Koreksi (p)'!BV39='Isian Keg Perb &amp; Peng'!BI$5,'Isian Keg Perb &amp; Peng'!$A$5,IF('Koreksi (p)'!BV39='Isian Keg Perb &amp; Peng'!BI$6,'Isian Keg Perb &amp; Peng'!$A$6,IF('Koreksi (p)'!BV39='Isian Keg Perb &amp; Peng'!BI$7,'Isian Keg Perb &amp; Peng'!$A$7,IF('Koreksi (p)'!BV39='Isian Keg Perb &amp; Peng'!BI$8,'Isian Keg Perb &amp; Peng'!$A$8,IF('Koreksi (p)'!BV39='Isian Keg Perb &amp; Peng'!BI$9,'Isian Keg Perb &amp; Peng'!$A$9,IF('Koreksi (p)'!BV39='Isian Keg Perb &amp; Peng'!BI$10,'Isian Keg Perb &amp; Peng'!$A$10,IF('Koreksi (p)'!BV39='Isian Keg Perb &amp; Peng'!BI$11,'Isian Keg Perb &amp; Peng'!$A$11,IF('Koreksi (p)'!BV39='Isian Keg Perb &amp; Peng'!BI$12,'Isian Keg Perb &amp; Peng'!$A$12,IF('Koreksi (p)'!BV39='Isian Keg Perb &amp; Peng'!BI$13,'Isian Keg Perb &amp; Peng'!$A$13," "))))))))))</f>
        <v xml:space="preserve"> </v>
      </c>
      <c r="Z38" s="150" t="str">
        <f>IF('Koreksi (p)'!BW39='Isian Keg Perb &amp; Peng'!BJ$4,'Isian Keg Perb &amp; Peng'!$A$4,IF('Koreksi (p)'!BW39='Isian Keg Perb &amp; Peng'!BJ$5,'Isian Keg Perb &amp; Peng'!$A$5,IF('Koreksi (p)'!BW39='Isian Keg Perb &amp; Peng'!BJ$6,'Isian Keg Perb &amp; Peng'!$A$6,IF('Koreksi (p)'!BW39='Isian Keg Perb &amp; Peng'!BJ$7,'Isian Keg Perb &amp; Peng'!$A$7,IF('Koreksi (p)'!BW39='Isian Keg Perb &amp; Peng'!BJ$8,'Isian Keg Perb &amp; Peng'!$A$8,IF('Koreksi (p)'!BW39='Isian Keg Perb &amp; Peng'!BJ$9,'Isian Keg Perb &amp; Peng'!$A$9,IF('Koreksi (p)'!BW39='Isian Keg Perb &amp; Peng'!BJ$10,'Isian Keg Perb &amp; Peng'!$A$10,IF('Koreksi (p)'!BW39='Isian Keg Perb &amp; Peng'!BJ$11,'Isian Keg Perb &amp; Peng'!$A$11,IF('Koreksi (p)'!BW39='Isian Keg Perb &amp; Peng'!BJ$12,'Isian Keg Perb &amp; Peng'!$A$12,IF('Koreksi (p)'!BW39='Isian Keg Perb &amp; Peng'!BJ$13,'Isian Keg Perb &amp; Peng'!$A$13," "))))))))))</f>
        <v xml:space="preserve"> </v>
      </c>
      <c r="AA38" s="150" t="str">
        <f>IF('Koreksi (p)'!BX39='Isian Keg Perb &amp; Peng'!BK$4,'Isian Keg Perb &amp; Peng'!$A$4,IF('Koreksi (p)'!BX39='Isian Keg Perb &amp; Peng'!BK$5,'Isian Keg Perb &amp; Peng'!$A$5,IF('Koreksi (p)'!BX39='Isian Keg Perb &amp; Peng'!BK$6,'Isian Keg Perb &amp; Peng'!$A$6,IF('Koreksi (p)'!BX39='Isian Keg Perb &amp; Peng'!BK$7,'Isian Keg Perb &amp; Peng'!$A$7,IF('Koreksi (p)'!BX39='Isian Keg Perb &amp; Peng'!BK$8,'Isian Keg Perb &amp; Peng'!$A$8,IF('Koreksi (p)'!BX39='Isian Keg Perb &amp; Peng'!BK$9,'Isian Keg Perb &amp; Peng'!$A$9,IF('Koreksi (p)'!BX39='Isian Keg Perb &amp; Peng'!BK$10,'Isian Keg Perb &amp; Peng'!$A$10,IF('Koreksi (p)'!BX39='Isian Keg Perb &amp; Peng'!BK$11,'Isian Keg Perb &amp; Peng'!$A$11,IF('Koreksi (p)'!BX39='Isian Keg Perb &amp; Peng'!BK$12,'Isian Keg Perb &amp; Peng'!$A$12,IF('Koreksi (p)'!BX39='Isian Keg Perb &amp; Peng'!BK$13,'Isian Keg Perb &amp; Peng'!$A$13," "))))))))))</f>
        <v xml:space="preserve"> </v>
      </c>
      <c r="AB38" s="150" t="str">
        <f>IF('Koreksi (p)'!BY39='Isian Keg Perb &amp; Peng'!BL$4,'Isian Keg Perb &amp; Peng'!$A$4,IF('Koreksi (p)'!BY39='Isian Keg Perb &amp; Peng'!BL$5,'Isian Keg Perb &amp; Peng'!$A$5,IF('Koreksi (p)'!BY39='Isian Keg Perb &amp; Peng'!BL$6,'Isian Keg Perb &amp; Peng'!$A$6,IF('Koreksi (p)'!BY39='Isian Keg Perb &amp; Peng'!BL$7,'Isian Keg Perb &amp; Peng'!$A$7,IF('Koreksi (p)'!BY39='Isian Keg Perb &amp; Peng'!BL$8,'Isian Keg Perb &amp; Peng'!$A$8,IF('Koreksi (p)'!BY39='Isian Keg Perb &amp; Peng'!BL$9,'Isian Keg Perb &amp; Peng'!$A$9,IF('Koreksi (p)'!BY39='Isian Keg Perb &amp; Peng'!BL$10,'Isian Keg Perb &amp; Peng'!$A$10,IF('Koreksi (p)'!BY39='Isian Keg Perb &amp; Peng'!BL$11,'Isian Keg Perb &amp; Peng'!$A$11,IF('Koreksi (p)'!BY39='Isian Keg Perb &amp; Peng'!BL$12,'Isian Keg Perb &amp; Peng'!$A$12,IF('Koreksi (p)'!BY39='Isian Keg Perb &amp; Peng'!BL$13,'Isian Keg Perb &amp; Peng'!$A$13," "))))))))))</f>
        <v xml:space="preserve"> </v>
      </c>
      <c r="AC38" s="150" t="str">
        <f>IF('Koreksi (p)'!BZ39='Isian Keg Perb &amp; Peng'!BM$4,'Isian Keg Perb &amp; Peng'!$A$4,IF('Koreksi (p)'!BZ39='Isian Keg Perb &amp; Peng'!BM$5,'Isian Keg Perb &amp; Peng'!$A$5,IF('Koreksi (p)'!BZ39='Isian Keg Perb &amp; Peng'!BM$6,'Isian Keg Perb &amp; Peng'!$A$6,IF('Koreksi (p)'!BZ39='Isian Keg Perb &amp; Peng'!BM$7,'Isian Keg Perb &amp; Peng'!$A$7,IF('Koreksi (p)'!BZ39='Isian Keg Perb &amp; Peng'!BM$8,'Isian Keg Perb &amp; Peng'!$A$8,IF('Koreksi (p)'!BZ39='Isian Keg Perb &amp; Peng'!BM$9,'Isian Keg Perb &amp; Peng'!$A$9,IF('Koreksi (p)'!BZ39='Isian Keg Perb &amp; Peng'!BM$10,'Isian Keg Perb &amp; Peng'!$A$10,IF('Koreksi (p)'!BZ39='Isian Keg Perb &amp; Peng'!BM$11,'Isian Keg Perb &amp; Peng'!$A$11,IF('Koreksi (p)'!BZ39='Isian Keg Perb &amp; Peng'!BM$12,'Isian Keg Perb &amp; Peng'!$A$12,IF('Koreksi (p)'!BZ39='Isian Keg Perb &amp; Peng'!BM$13,'Isian Keg Perb &amp; Peng'!$A$13," "))))))))))</f>
        <v xml:space="preserve"> </v>
      </c>
      <c r="AD38" s="150" t="str">
        <f>IF('Koreksi (p)'!CA39='Isian Keg Perb &amp; Peng'!BN$4,'Isian Keg Perb &amp; Peng'!$A$4,IF('Koreksi (p)'!CA39='Isian Keg Perb &amp; Peng'!BN$5,'Isian Keg Perb &amp; Peng'!$A$5,IF('Koreksi (p)'!CA39='Isian Keg Perb &amp; Peng'!BN$6,'Isian Keg Perb &amp; Peng'!$A$6,IF('Koreksi (p)'!CA39='Isian Keg Perb &amp; Peng'!BN$7,'Isian Keg Perb &amp; Peng'!$A$7,IF('Koreksi (p)'!CA39='Isian Keg Perb &amp; Peng'!BN$8,'Isian Keg Perb &amp; Peng'!$A$8,IF('Koreksi (p)'!CA39='Isian Keg Perb &amp; Peng'!BN$9,'Isian Keg Perb &amp; Peng'!$A$9,IF('Koreksi (p)'!CA39='Isian Keg Perb &amp; Peng'!BN$10,'Isian Keg Perb &amp; Peng'!$A$10,IF('Koreksi (p)'!CA39='Isian Keg Perb &amp; Peng'!BN$11,'Isian Keg Perb &amp; Peng'!$A$11,IF('Koreksi (p)'!CA39='Isian Keg Perb &amp; Peng'!BN$12,'Isian Keg Perb &amp; Peng'!$A$12,IF('Koreksi (p)'!CA39='Isian Keg Perb &amp; Peng'!BN$13,'Isian Keg Perb &amp; Peng'!$A$13," "))))))))))</f>
        <v xml:space="preserve"> </v>
      </c>
      <c r="AE38" s="150" t="str">
        <f>IF('Koreksi (p)'!CB39='Isian Keg Perb &amp; Peng'!BO$4,'Isian Keg Perb &amp; Peng'!$A$4,IF('Koreksi (p)'!CB39='Isian Keg Perb &amp; Peng'!BO$5,'Isian Keg Perb &amp; Peng'!$A$5,IF('Koreksi (p)'!CB39='Isian Keg Perb &amp; Peng'!BO$6,'Isian Keg Perb &amp; Peng'!$A$6,IF('Koreksi (p)'!CB39='Isian Keg Perb &amp; Peng'!BO$7,'Isian Keg Perb &amp; Peng'!$A$7,IF('Koreksi (p)'!CB39='Isian Keg Perb &amp; Peng'!BO$8,'Isian Keg Perb &amp; Peng'!$A$8,IF('Koreksi (p)'!CB39='Isian Keg Perb &amp; Peng'!BO$9,'Isian Keg Perb &amp; Peng'!$A$9,IF('Koreksi (p)'!CB39='Isian Keg Perb &amp; Peng'!BO$10,'Isian Keg Perb &amp; Peng'!$A$10,IF('Koreksi (p)'!CB39='Isian Keg Perb &amp; Peng'!BO$11,'Isian Keg Perb &amp; Peng'!$A$11,IF('Koreksi (p)'!CB39='Isian Keg Perb &amp; Peng'!BO$12,'Isian Keg Perb &amp; Peng'!$A$12,IF('Koreksi (p)'!CB39='Isian Keg Perb &amp; Peng'!BO$13,'Isian Keg Perb &amp; Peng'!$A$13," "))))))))))</f>
        <v xml:space="preserve"> </v>
      </c>
      <c r="AF38" s="150" t="str">
        <f>IF('Koreksi (p)'!CC39='Isian Keg Perb &amp; Peng'!BP$4,'Isian Keg Perb &amp; Peng'!$A$4,IF('Koreksi (p)'!CC39='Isian Keg Perb &amp; Peng'!BP$5,'Isian Keg Perb &amp; Peng'!$A$5,IF('Koreksi (p)'!CC39='Isian Keg Perb &amp; Peng'!BP$6,'Isian Keg Perb &amp; Peng'!$A$6,IF('Koreksi (p)'!CC39='Isian Keg Perb &amp; Peng'!BP$7,'Isian Keg Perb &amp; Peng'!$A$7,IF('Koreksi (p)'!CC39='Isian Keg Perb &amp; Peng'!BP$8,'Isian Keg Perb &amp; Peng'!$A$8,IF('Koreksi (p)'!CC39='Isian Keg Perb &amp; Peng'!BP$9,'Isian Keg Perb &amp; Peng'!$A$9,IF('Koreksi (p)'!CC39='Isian Keg Perb &amp; Peng'!BP$10,'Isian Keg Perb &amp; Peng'!$A$10,IF('Koreksi (p)'!CC39='Isian Keg Perb &amp; Peng'!BP$11,'Isian Keg Perb &amp; Peng'!$A$11,IF('Koreksi (p)'!CC39='Isian Keg Perb &amp; Peng'!BP$12,'Isian Keg Perb &amp; Peng'!$A$12,IF('Koreksi (p)'!CC39='Isian Keg Perb &amp; Peng'!BP$13,'Isian Keg Perb &amp; Peng'!$A$13," "))))))))))</f>
        <v xml:space="preserve"> </v>
      </c>
      <c r="AG38" s="150" t="str">
        <f>IF('Koreksi (p)'!CD39='Isian Keg Perb &amp; Peng'!BQ$4,'Isian Keg Perb &amp; Peng'!$A$4,IF('Koreksi (p)'!CD39='Isian Keg Perb &amp; Peng'!BQ$5,'Isian Keg Perb &amp; Peng'!$A$5,IF('Koreksi (p)'!CD39='Isian Keg Perb &amp; Peng'!BQ$6,'Isian Keg Perb &amp; Peng'!$A$6,IF('Koreksi (p)'!CD39='Isian Keg Perb &amp; Peng'!BQ$7,'Isian Keg Perb &amp; Peng'!$A$7,IF('Koreksi (p)'!CD39='Isian Keg Perb &amp; Peng'!BQ$8,'Isian Keg Perb &amp; Peng'!$A$8,IF('Koreksi (p)'!CD39='Isian Keg Perb &amp; Peng'!BQ$9,'Isian Keg Perb &amp; Peng'!$A$9,IF('Koreksi (p)'!CD39='Isian Keg Perb &amp; Peng'!BQ$10,'Isian Keg Perb &amp; Peng'!$A$10,IF('Koreksi (p)'!CD39='Isian Keg Perb &amp; Peng'!BQ$11,'Isian Keg Perb &amp; Peng'!$A$11,IF('Koreksi (p)'!CD39='Isian Keg Perb &amp; Peng'!BQ$12,'Isian Keg Perb &amp; Peng'!$A$12,IF('Koreksi (p)'!CD39='Isian Keg Perb &amp; Peng'!BQ$13,'Isian Keg Perb &amp; Peng'!$A$13," "))))))))))</f>
        <v xml:space="preserve"> </v>
      </c>
      <c r="AH38" s="150" t="str">
        <f>IF('Koreksi (p)'!CE39='Isian Keg Perb &amp; Peng'!BR$4,'Isian Keg Perb &amp; Peng'!$A$4,IF('Koreksi (p)'!CE39='Isian Keg Perb &amp; Peng'!BR$5,'Isian Keg Perb &amp; Peng'!$A$5,IF('Koreksi (p)'!CE39='Isian Keg Perb &amp; Peng'!BR$6,'Isian Keg Perb &amp; Peng'!$A$6,IF('Koreksi (p)'!CE39='Isian Keg Perb &amp; Peng'!BR$7,'Isian Keg Perb &amp; Peng'!$A$7,IF('Koreksi (p)'!CE39='Isian Keg Perb &amp; Peng'!BR$8,'Isian Keg Perb &amp; Peng'!$A$8,IF('Koreksi (p)'!CE39='Isian Keg Perb &amp; Peng'!BR$9,'Isian Keg Perb &amp; Peng'!$A$9,IF('Koreksi (p)'!CE39='Isian Keg Perb &amp; Peng'!BR$10,'Isian Keg Perb &amp; Peng'!$A$10,IF('Koreksi (p)'!CE39='Isian Keg Perb &amp; Peng'!BR$11,'Isian Keg Perb &amp; Peng'!$A$11,IF('Koreksi (p)'!CE39='Isian Keg Perb &amp; Peng'!BR$12,'Isian Keg Perb &amp; Peng'!$A$12,IF('Koreksi (p)'!CE39='Isian Keg Perb &amp; Peng'!BR$13,'Isian Keg Perb &amp; Peng'!$A$13," "))))))))))</f>
        <v xml:space="preserve"> </v>
      </c>
      <c r="AI38" s="150" t="str">
        <f>IF('Koreksi (p)'!CF39='Isian Keg Perb &amp; Peng'!BS$4,'Isian Keg Perb &amp; Peng'!$A$4,IF('Koreksi (p)'!CF39='Isian Keg Perb &amp; Peng'!BS$5,'Isian Keg Perb &amp; Peng'!$A$5,IF('Koreksi (p)'!CF39='Isian Keg Perb &amp; Peng'!BS$6,'Isian Keg Perb &amp; Peng'!$A$6,IF('Koreksi (p)'!CF39='Isian Keg Perb &amp; Peng'!BS$7,'Isian Keg Perb &amp; Peng'!$A$7,IF('Koreksi (p)'!CF39='Isian Keg Perb &amp; Peng'!BS$8,'Isian Keg Perb &amp; Peng'!$A$8,IF('Koreksi (p)'!CF39='Isian Keg Perb &amp; Peng'!BS$9,'Isian Keg Perb &amp; Peng'!$A$9,IF('Koreksi (p)'!CF39='Isian Keg Perb &amp; Peng'!BS$10,'Isian Keg Perb &amp; Peng'!$A$10,IF('Koreksi (p)'!CF39='Isian Keg Perb &amp; Peng'!BS$11,'Isian Keg Perb &amp; Peng'!$A$11,IF('Koreksi (p)'!CF39='Isian Keg Perb &amp; Peng'!BS$12,'Isian Keg Perb &amp; Peng'!$A$12,IF('Koreksi (p)'!CF39='Isian Keg Perb &amp; Peng'!BS$13,'Isian Keg Perb &amp; Peng'!$A$13," "))))))))))</f>
        <v xml:space="preserve"> </v>
      </c>
      <c r="AJ38" s="150" t="str">
        <f>IF('Koreksi (p)'!CG39='Isian Keg Perb &amp; Peng'!BT$4,'Isian Keg Perb &amp; Peng'!$A$4,IF('Koreksi (p)'!CG39='Isian Keg Perb &amp; Peng'!BT$5,'Isian Keg Perb &amp; Peng'!$A$5,IF('Koreksi (p)'!CG39='Isian Keg Perb &amp; Peng'!BT$6,'Isian Keg Perb &amp; Peng'!$A$6,IF('Koreksi (p)'!CG39='Isian Keg Perb &amp; Peng'!BT$7,'Isian Keg Perb &amp; Peng'!$A$7,IF('Koreksi (p)'!CG39='Isian Keg Perb &amp; Peng'!BT$8,'Isian Keg Perb &amp; Peng'!$A$8,IF('Koreksi (p)'!CG39='Isian Keg Perb &amp; Peng'!BT$9,'Isian Keg Perb &amp; Peng'!$A$9,IF('Koreksi (p)'!CG39='Isian Keg Perb &amp; Peng'!BT$10,'Isian Keg Perb &amp; Peng'!$A$10,IF('Koreksi (p)'!CG39='Isian Keg Perb &amp; Peng'!BT$11,'Isian Keg Perb &amp; Peng'!$A$11,IF('Koreksi (p)'!CG39='Isian Keg Perb &amp; Peng'!BT$12,'Isian Keg Perb &amp; Peng'!$A$12,IF('Koreksi (p)'!CG39='Isian Keg Perb &amp; Peng'!BT$13,'Isian Keg Perb &amp; Peng'!$A$13," "))))))))))</f>
        <v xml:space="preserve"> </v>
      </c>
      <c r="AK38" s="150" t="str">
        <f>IF('Koreksi (p)'!CH39='Isian Keg Perb &amp; Peng'!BU$4,'Isian Keg Perb &amp; Peng'!$A$4,IF('Koreksi (p)'!CH39='Isian Keg Perb &amp; Peng'!BU$5,'Isian Keg Perb &amp; Peng'!$A$5,IF('Koreksi (p)'!CH39='Isian Keg Perb &amp; Peng'!BU$6,'Isian Keg Perb &amp; Peng'!$A$6,IF('Koreksi (p)'!CH39='Isian Keg Perb &amp; Peng'!BU$7,'Isian Keg Perb &amp; Peng'!$A$7,IF('Koreksi (p)'!CH39='Isian Keg Perb &amp; Peng'!BU$8,'Isian Keg Perb &amp; Peng'!$A$8,IF('Koreksi (p)'!CH39='Isian Keg Perb &amp; Peng'!BU$9,'Isian Keg Perb &amp; Peng'!$A$9,IF('Koreksi (p)'!CH39='Isian Keg Perb &amp; Peng'!BU$10,'Isian Keg Perb &amp; Peng'!$A$10,IF('Koreksi (p)'!CH39='Isian Keg Perb &amp; Peng'!BU$11,'Isian Keg Perb &amp; Peng'!$A$11,IF('Koreksi (p)'!CH39='Isian Keg Perb &amp; Peng'!BU$12,'Isian Keg Perb &amp; Peng'!$A$12,IF('Koreksi (p)'!CH39='Isian Keg Perb &amp; Peng'!BU$13,'Isian Keg Perb &amp; Peng'!$A$13," "))))))))))</f>
        <v xml:space="preserve"> </v>
      </c>
      <c r="AL38" s="150" t="str">
        <f>IF('Koreksi (p)'!CI39='Isian Keg Perb &amp; Peng'!BV$4,'Isian Keg Perb &amp; Peng'!$A$4,IF('Koreksi (p)'!CI39='Isian Keg Perb &amp; Peng'!BV$5,'Isian Keg Perb &amp; Peng'!$A$5,IF('Koreksi (p)'!CI39='Isian Keg Perb &amp; Peng'!BV$6,'Isian Keg Perb &amp; Peng'!$A$6,IF('Koreksi (p)'!CI39='Isian Keg Perb &amp; Peng'!BV$7,'Isian Keg Perb &amp; Peng'!$A$7,IF('Koreksi (p)'!CI39='Isian Keg Perb &amp; Peng'!BV$8,'Isian Keg Perb &amp; Peng'!$A$8,IF('Koreksi (p)'!CI39='Isian Keg Perb &amp; Peng'!BV$9,'Isian Keg Perb &amp; Peng'!$A$9,IF('Koreksi (p)'!CI39='Isian Keg Perb &amp; Peng'!BV$10,'Isian Keg Perb &amp; Peng'!$A$10,IF('Koreksi (p)'!CI39='Isian Keg Perb &amp; Peng'!BV$11,'Isian Keg Perb &amp; Peng'!$A$11,IF('Koreksi (p)'!CI39='Isian Keg Perb &amp; Peng'!BV$12,'Isian Keg Perb &amp; Peng'!$A$12,IF('Koreksi (p)'!CI39='Isian Keg Perb &amp; Peng'!BV$13,'Isian Keg Perb &amp; Peng'!$A$13," "))))))))))</f>
        <v xml:space="preserve"> </v>
      </c>
      <c r="AM38" s="150" t="str">
        <f>IF('Koreksi (p)'!CJ39='Isian Keg Perb &amp; Peng'!BW$4,'Isian Keg Perb &amp; Peng'!$A$4,IF('Koreksi (p)'!CJ39='Isian Keg Perb &amp; Peng'!BW$5,'Isian Keg Perb &amp; Peng'!$A$5,IF('Koreksi (p)'!CJ39='Isian Keg Perb &amp; Peng'!BW$6,'Isian Keg Perb &amp; Peng'!$A$6,IF('Koreksi (p)'!CJ39='Isian Keg Perb &amp; Peng'!BW$7,'Isian Keg Perb &amp; Peng'!$A$7,IF('Koreksi (p)'!CJ39='Isian Keg Perb &amp; Peng'!BW$8,'Isian Keg Perb &amp; Peng'!$A$8,IF('Koreksi (p)'!CJ39='Isian Keg Perb &amp; Peng'!BW$9,'Isian Keg Perb &amp; Peng'!$A$9,IF('Koreksi (p)'!CJ39='Isian Keg Perb &amp; Peng'!BW$10,'Isian Keg Perb &amp; Peng'!$A$10,IF('Koreksi (p)'!CJ39='Isian Keg Perb &amp; Peng'!BW$11,'Isian Keg Perb &amp; Peng'!$A$11,IF('Koreksi (p)'!CJ39='Isian Keg Perb &amp; Peng'!BW$12,'Isian Keg Perb &amp; Peng'!$A$12,IF('Koreksi (p)'!CJ39='Isian Keg Perb &amp; Peng'!BW$13,'Isian Keg Perb &amp; Peng'!$A$13," "))))))))))</f>
        <v xml:space="preserve"> </v>
      </c>
      <c r="AN38" s="150" t="str">
        <f>IF('Koreksi (p)'!CK39='Isian Keg Perb &amp; Peng'!BX$4,'Isian Keg Perb &amp; Peng'!$A$4,IF('Koreksi (p)'!CK39='Isian Keg Perb &amp; Peng'!BX$5,'Isian Keg Perb &amp; Peng'!$A$5,IF('Koreksi (p)'!CK39='Isian Keg Perb &amp; Peng'!BX$6,'Isian Keg Perb &amp; Peng'!$A$6,IF('Koreksi (p)'!CK39='Isian Keg Perb &amp; Peng'!BX$7,'Isian Keg Perb &amp; Peng'!$A$7,IF('Koreksi (p)'!CK39='Isian Keg Perb &amp; Peng'!BX$8,'Isian Keg Perb &amp; Peng'!$A$8,IF('Koreksi (p)'!CK39='Isian Keg Perb &amp; Peng'!BX$9,'Isian Keg Perb &amp; Peng'!$A$9,IF('Koreksi (p)'!CK39='Isian Keg Perb &amp; Peng'!BX$10,'Isian Keg Perb &amp; Peng'!$A$10,IF('Koreksi (p)'!CK39='Isian Keg Perb &amp; Peng'!BX$11,'Isian Keg Perb &amp; Peng'!$A$11,IF('Koreksi (p)'!CK39='Isian Keg Perb &amp; Peng'!BX$12,'Isian Keg Perb &amp; Peng'!$A$12,IF('Koreksi (p)'!CK39='Isian Keg Perb &amp; Peng'!BX$13,'Isian Keg Perb &amp; Peng'!$A$13," "))))))))))</f>
        <v xml:space="preserve"> </v>
      </c>
      <c r="AO38" s="150" t="str">
        <f>IF('Koreksi (p)'!CL39='Isian Keg Perb &amp; Peng'!BY$4,'Isian Keg Perb &amp; Peng'!$A$4,IF('Koreksi (p)'!CL39='Isian Keg Perb &amp; Peng'!BY$5,'Isian Keg Perb &amp; Peng'!$A$5,IF('Koreksi (p)'!CL39='Isian Keg Perb &amp; Peng'!BY$6,'Isian Keg Perb &amp; Peng'!$A$6,IF('Koreksi (p)'!CL39='Isian Keg Perb &amp; Peng'!BY$7,'Isian Keg Perb &amp; Peng'!$A$7,IF('Koreksi (p)'!CL39='Isian Keg Perb &amp; Peng'!BY$8,'Isian Keg Perb &amp; Peng'!$A$8,IF('Koreksi (p)'!CL39='Isian Keg Perb &amp; Peng'!BY$9,'Isian Keg Perb &amp; Peng'!$A$9,IF('Koreksi (p)'!CL39='Isian Keg Perb &amp; Peng'!BY$10,'Isian Keg Perb &amp; Peng'!$A$10,IF('Koreksi (p)'!CL39='Isian Keg Perb &amp; Peng'!BY$11,'Isian Keg Perb &amp; Peng'!$A$11,IF('Koreksi (p)'!CL39='Isian Keg Perb &amp; Peng'!BY$12,'Isian Keg Perb &amp; Peng'!$A$12,IF('Koreksi (p)'!CL39='Isian Keg Perb &amp; Peng'!BY$13,'Isian Keg Perb &amp; Peng'!$A$13," "))))))))))</f>
        <v xml:space="preserve"> </v>
      </c>
      <c r="AP38" s="150" t="str">
        <f>IF('Koreksi (p)'!CM39='Isian Keg Perb &amp; Peng'!BZ$4,'Isian Keg Perb &amp; Peng'!$A$4,IF('Koreksi (p)'!CM39='Isian Keg Perb &amp; Peng'!BZ$5,'Isian Keg Perb &amp; Peng'!$A$5,IF('Koreksi (p)'!CM39='Isian Keg Perb &amp; Peng'!BZ$6,'Isian Keg Perb &amp; Peng'!$A$6,IF('Koreksi (p)'!CM39='Isian Keg Perb &amp; Peng'!BZ$7,'Isian Keg Perb &amp; Peng'!$A$7,IF('Koreksi (p)'!CM39='Isian Keg Perb &amp; Peng'!BZ$8,'Isian Keg Perb &amp; Peng'!$A$8,IF('Koreksi (p)'!CM39='Isian Keg Perb &amp; Peng'!BZ$9,'Isian Keg Perb &amp; Peng'!$A$9,IF('Koreksi (p)'!CM39='Isian Keg Perb &amp; Peng'!BZ$10,'Isian Keg Perb &amp; Peng'!$A$10,IF('Koreksi (p)'!CM39='Isian Keg Perb &amp; Peng'!BZ$11,'Isian Keg Perb &amp; Peng'!$A$11,IF('Koreksi (p)'!CM39='Isian Keg Perb &amp; Peng'!BZ$12,'Isian Keg Perb &amp; Peng'!$A$12,IF('Koreksi (p)'!CM39='Isian Keg Perb &amp; Peng'!BZ$13,'Isian Keg Perb &amp; Peng'!$A$13," "))))))))))</f>
        <v xml:space="preserve"> </v>
      </c>
      <c r="AQ38" s="150" t="str">
        <f>IF('Koreksi (p)'!CN39='Isian Keg Perb &amp; Peng'!CA$4,'Isian Keg Perb &amp; Peng'!$A$4,IF('Koreksi (p)'!CN39='Isian Keg Perb &amp; Peng'!CA$5,'Isian Keg Perb &amp; Peng'!$A$5,IF('Koreksi (p)'!CN39='Isian Keg Perb &amp; Peng'!CA$6,'Isian Keg Perb &amp; Peng'!$A$6,IF('Koreksi (p)'!CN39='Isian Keg Perb &amp; Peng'!CA$7,'Isian Keg Perb &amp; Peng'!$A$7,IF('Koreksi (p)'!CN39='Isian Keg Perb &amp; Peng'!CA$8,'Isian Keg Perb &amp; Peng'!$A$8,IF('Koreksi (p)'!CN39='Isian Keg Perb &amp; Peng'!CA$9,'Isian Keg Perb &amp; Peng'!$A$9,IF('Koreksi (p)'!CN39='Isian Keg Perb &amp; Peng'!CA$10,'Isian Keg Perb &amp; Peng'!$A$10,IF('Koreksi (p)'!CN39='Isian Keg Perb &amp; Peng'!CA$11,'Isian Keg Perb &amp; Peng'!$A$11,IF('Koreksi (p)'!CN39='Isian Keg Perb &amp; Peng'!CA$12,'Isian Keg Perb &amp; Peng'!$A$12,IF('Koreksi (p)'!CN39='Isian Keg Perb &amp; Peng'!CA$13,'Isian Keg Perb &amp; Peng'!$A$13," "))))))))))</f>
        <v xml:space="preserve"> </v>
      </c>
      <c r="AR38" s="150" t="str">
        <f>IF('Koreksi (p)'!CO39='Isian Keg Perb &amp; Peng'!CB$4,'Isian Keg Perb &amp; Peng'!$A$4,IF('Koreksi (p)'!CO39='Isian Keg Perb &amp; Peng'!CB$5,'Isian Keg Perb &amp; Peng'!$A$5,IF('Koreksi (p)'!CO39='Isian Keg Perb &amp; Peng'!CB$6,'Isian Keg Perb &amp; Peng'!$A$6,IF('Koreksi (p)'!CO39='Isian Keg Perb &amp; Peng'!CB$7,'Isian Keg Perb &amp; Peng'!$A$7,IF('Koreksi (p)'!CO39='Isian Keg Perb &amp; Peng'!CB$8,'Isian Keg Perb &amp; Peng'!$A$8,IF('Koreksi (p)'!CO39='Isian Keg Perb &amp; Peng'!CB$9,'Isian Keg Perb &amp; Peng'!$A$9,IF('Koreksi (p)'!CO39='Isian Keg Perb &amp; Peng'!CB$10,'Isian Keg Perb &amp; Peng'!$A$10,IF('Koreksi (p)'!CO39='Isian Keg Perb &amp; Peng'!CB$11,'Isian Keg Perb &amp; Peng'!$A$11,IF('Koreksi (p)'!CO39='Isian Keg Perb &amp; Peng'!CB$12,'Isian Keg Perb &amp; Peng'!$A$12,IF('Koreksi (p)'!CO39='Isian Keg Perb &amp; Peng'!CB$13,'Isian Keg Perb &amp; Peng'!$A$13," "))))))))))</f>
        <v xml:space="preserve"> </v>
      </c>
      <c r="AS38" s="150" t="str">
        <f>IF('Koreksi (p)'!CP39='Isian Keg Perb &amp; Peng'!CC$4,'Isian Keg Perb &amp; Peng'!$A$4,IF('Koreksi (p)'!CP39='Isian Keg Perb &amp; Peng'!CC$5,'Isian Keg Perb &amp; Peng'!$A$5,IF('Koreksi (p)'!CP39='Isian Keg Perb &amp; Peng'!CC$6,'Isian Keg Perb &amp; Peng'!$A$6,IF('Koreksi (p)'!CP39='Isian Keg Perb &amp; Peng'!CC$7,'Isian Keg Perb &amp; Peng'!$A$7,IF('Koreksi (p)'!CP39='Isian Keg Perb &amp; Peng'!CC$8,'Isian Keg Perb &amp; Peng'!$A$8,IF('Koreksi (p)'!CP39='Isian Keg Perb &amp; Peng'!CC$9,'Isian Keg Perb &amp; Peng'!$A$9,IF('Koreksi (p)'!CP39='Isian Keg Perb &amp; Peng'!CC$10,'Isian Keg Perb &amp; Peng'!$A$10,IF('Koreksi (p)'!CP39='Isian Keg Perb &amp; Peng'!CC$11,'Isian Keg Perb &amp; Peng'!$A$11,IF('Koreksi (p)'!CP39='Isian Keg Perb &amp; Peng'!CC$12,'Isian Keg Perb &amp; Peng'!$A$12,IF('Koreksi (p)'!CP39='Isian Keg Perb &amp; Peng'!CC$13,'Isian Keg Perb &amp; Peng'!$A$13," "))))))))))</f>
        <v xml:space="preserve"> </v>
      </c>
      <c r="AT38" s="150" t="str">
        <f t="shared" si="0"/>
        <v xml:space="preserve">   Satuan Besaran    empatlima                              </v>
      </c>
      <c r="AU38" s="150" t="e">
        <f t="shared" si="1"/>
        <v>#VALUE!</v>
      </c>
      <c r="AV38" s="150" t="str">
        <f t="shared" si="2"/>
        <v/>
      </c>
      <c r="AW38" s="150">
        <f t="shared" si="3"/>
        <v>4</v>
      </c>
      <c r="AX38" s="150" t="str">
        <f t="shared" si="4"/>
        <v xml:space="preserve">Satuan Besaran, </v>
      </c>
      <c r="AY38" s="150" t="e">
        <f t="shared" si="5"/>
        <v>#VALUE!</v>
      </c>
      <c r="AZ38" s="150" t="str">
        <f t="shared" si="6"/>
        <v/>
      </c>
      <c r="BA38" s="150">
        <f t="shared" si="7"/>
        <v>22</v>
      </c>
      <c r="BB38" s="150" t="str">
        <f t="shared" si="8"/>
        <v xml:space="preserve">empat, </v>
      </c>
      <c r="BC38" s="150">
        <f t="shared" si="9"/>
        <v>27</v>
      </c>
      <c r="BD38" s="150" t="str">
        <f t="shared" si="10"/>
        <v xml:space="preserve">lima, </v>
      </c>
      <c r="BE38" s="150" t="e">
        <f t="shared" si="11"/>
        <v>#VALUE!</v>
      </c>
      <c r="BF38" s="150" t="str">
        <f t="shared" si="12"/>
        <v/>
      </c>
      <c r="BG38" s="150" t="e">
        <f t="shared" si="13"/>
        <v>#VALUE!</v>
      </c>
      <c r="BH38" s="150" t="str">
        <f t="shared" si="14"/>
        <v/>
      </c>
      <c r="BI38" s="150" t="e">
        <f t="shared" si="15"/>
        <v>#VALUE!</v>
      </c>
      <c r="BJ38" s="150" t="str">
        <f t="shared" si="16"/>
        <v/>
      </c>
      <c r="BK38" s="150" t="e">
        <f t="shared" si="17"/>
        <v>#VALUE!</v>
      </c>
      <c r="BL38" s="150" t="str">
        <f t="shared" si="18"/>
        <v/>
      </c>
      <c r="BM38" s="150" t="e">
        <f t="shared" si="19"/>
        <v>#VALUE!</v>
      </c>
      <c r="BN38" s="150" t="str">
        <f t="shared" si="20"/>
        <v/>
      </c>
      <c r="BO38" s="26" t="str">
        <f t="shared" si="21"/>
        <v xml:space="preserve">Satuan Besaran, empat, lima, </v>
      </c>
      <c r="BP38" s="27" t="str">
        <f>IF(E38="X",'Isian Keg Perb &amp; Peng'!$CE$4,"")</f>
        <v/>
      </c>
      <c r="BQ38" s="27" t="str">
        <f>IF(E38="X",'Isian Keg Perb &amp; Peng'!$CF$4,"")</f>
        <v/>
      </c>
    </row>
    <row r="39" spans="2:69" s="30" customFormat="1" ht="59.25" hidden="1" customHeight="1">
      <c r="B39" s="27">
        <f>'Analisis (p)'!A41</f>
        <v>28</v>
      </c>
      <c r="C39" s="25" t="str">
        <f>'Analisis (p)'!B41</f>
        <v>VIKI PRADANA WANDASAH</v>
      </c>
      <c r="D39" s="32"/>
      <c r="E39" s="27" t="str">
        <f>'Analisis (p)'!CJ41</f>
        <v>X</v>
      </c>
      <c r="F39" s="150" t="str">
        <f>IF('Koreksi (p)'!BC40='Isian Keg Perb &amp; Peng'!AP$4,'Isian Keg Perb &amp; Peng'!$A$4,IF('Koreksi (p)'!BC40='Isian Keg Perb &amp; Peng'!AP$5,'Isian Keg Perb &amp; Peng'!$A$5,IF('Koreksi (p)'!BC40='Isian Keg Perb &amp; Peng'!AP$6,'Isian Keg Perb &amp; Peng'!$A$6,IF('Koreksi (p)'!BC40='Isian Keg Perb &amp; Peng'!AP$7,'Isian Keg Perb &amp; Peng'!$A$7,IF('Koreksi (p)'!BC40='Isian Keg Perb &amp; Peng'!AP$8,'Isian Keg Perb &amp; Peng'!$A$8,IF('Koreksi (p)'!BC40='Isian Keg Perb &amp; Peng'!AP$9,'Isian Keg Perb &amp; Peng'!$A$9,IF('Koreksi (p)'!BC40='Isian Keg Perb &amp; Peng'!AP$10,'Isian Keg Perb &amp; Peng'!$A$10,IF('Koreksi (p)'!BC40='Isian Keg Perb &amp; Peng'!AP$11,'Isian Keg Perb &amp; Peng'!$A$11,IF('Koreksi (p)'!BC40='Isian Keg Perb &amp; Peng'!AP$12,'Isian Keg Perb &amp; Peng'!$A$12,IF('Koreksi (p)'!BC40='Isian Keg Perb &amp; Peng'!AP$13,'Isian Keg Perb &amp; Peng'!$A$13," "))))))))))</f>
        <v xml:space="preserve"> </v>
      </c>
      <c r="G39" s="150" t="str">
        <f>IF('Koreksi (p)'!BD40='Isian Keg Perb &amp; Peng'!AQ$4,'Isian Keg Perb &amp; Peng'!$A$4,IF('Koreksi (p)'!BD40='Isian Keg Perb &amp; Peng'!AQ$5,'Isian Keg Perb &amp; Peng'!$A$5,IF('Koreksi (p)'!BD40='Isian Keg Perb &amp; Peng'!AQ$6,'Isian Keg Perb &amp; Peng'!$A$6,IF('Koreksi (p)'!BD40='Isian Keg Perb &amp; Peng'!AQ$7,'Isian Keg Perb &amp; Peng'!$A$7,IF('Koreksi (p)'!BD40='Isian Keg Perb &amp; Peng'!AQ$8,'Isian Keg Perb &amp; Peng'!$A$8,IF('Koreksi (p)'!BD40='Isian Keg Perb &amp; Peng'!AQ$9,'Isian Keg Perb &amp; Peng'!$A$9,IF('Koreksi (p)'!BD40='Isian Keg Perb &amp; Peng'!AQ$10,'Isian Keg Perb &amp; Peng'!$A$10,IF('Koreksi (p)'!BD40='Isian Keg Perb &amp; Peng'!AQ$11,'Isian Keg Perb &amp; Peng'!$A$11,IF('Koreksi (p)'!BD40='Isian Keg Perb &amp; Peng'!AQ$12,'Isian Keg Perb &amp; Peng'!$A$12,IF('Koreksi (p)'!BD40='Isian Keg Perb &amp; Peng'!AQ$13,'Isian Keg Perb &amp; Peng'!$A$13," "))))))))))</f>
        <v xml:space="preserve"> </v>
      </c>
      <c r="H39" s="150" t="str">
        <f>IF('Koreksi (p)'!BE40='Isian Keg Perb &amp; Peng'!AR$4,'Isian Keg Perb &amp; Peng'!$A$4,IF('Koreksi (p)'!BE40='Isian Keg Perb &amp; Peng'!AR$5,'Isian Keg Perb &amp; Peng'!$A$5,IF('Koreksi (p)'!BE40='Isian Keg Perb &amp; Peng'!AR$6,'Isian Keg Perb &amp; Peng'!$A$6,IF('Koreksi (p)'!BE40='Isian Keg Perb &amp; Peng'!AR$7,'Isian Keg Perb &amp; Peng'!$A$7,IF('Koreksi (p)'!BE40='Isian Keg Perb &amp; Peng'!AR$8,'Isian Keg Perb &amp; Peng'!$A$8,IF('Koreksi (p)'!BE40='Isian Keg Perb &amp; Peng'!AR$9,'Isian Keg Perb &amp; Peng'!$A$9,IF('Koreksi (p)'!BE40='Isian Keg Perb &amp; Peng'!AR$10,'Isian Keg Perb &amp; Peng'!$A$10,IF('Koreksi (p)'!BE40='Isian Keg Perb &amp; Peng'!AR$11,'Isian Keg Perb &amp; Peng'!$A$11,IF('Koreksi (p)'!BE40='Isian Keg Perb &amp; Peng'!AR$12,'Isian Keg Perb &amp; Peng'!$A$12,IF('Koreksi (p)'!BE40='Isian Keg Perb &amp; Peng'!AR$13,'Isian Keg Perb &amp; Peng'!$A$13," "))))))))))</f>
        <v xml:space="preserve"> </v>
      </c>
      <c r="I39" s="150" t="str">
        <f>IF('Koreksi (p)'!BF40='Isian Keg Perb &amp; Peng'!AS$4,'Isian Keg Perb &amp; Peng'!$A$4,IF('Koreksi (p)'!BF40='Isian Keg Perb &amp; Peng'!AS$5,'Isian Keg Perb &amp; Peng'!$A$5,IF('Koreksi (p)'!BF40='Isian Keg Perb &amp; Peng'!AS$6,'Isian Keg Perb &amp; Peng'!$A$6,IF('Koreksi (p)'!BF40='Isian Keg Perb &amp; Peng'!AS$7,'Isian Keg Perb &amp; Peng'!$A$7,IF('Koreksi (p)'!BF40='Isian Keg Perb &amp; Peng'!AS$8,'Isian Keg Perb &amp; Peng'!$A$8,IF('Koreksi (p)'!BF40='Isian Keg Perb &amp; Peng'!AS$9,'Isian Keg Perb &amp; Peng'!$A$9,IF('Koreksi (p)'!BF40='Isian Keg Perb &amp; Peng'!AS$10,'Isian Keg Perb &amp; Peng'!$A$10,IF('Koreksi (p)'!BF40='Isian Keg Perb &amp; Peng'!AS$11,'Isian Keg Perb &amp; Peng'!$A$11,IF('Koreksi (p)'!BF40='Isian Keg Perb &amp; Peng'!AS$12,'Isian Keg Perb &amp; Peng'!$A$12,IF('Koreksi (p)'!BF40='Isian Keg Perb &amp; Peng'!AS$13,'Isian Keg Perb &amp; Peng'!$A$13," "))))))))))</f>
        <v>Satuan Besaran</v>
      </c>
      <c r="J39" s="150" t="str">
        <f>IF('Koreksi (p)'!BG40='Isian Keg Perb &amp; Peng'!AT$4,'Isian Keg Perb &amp; Peng'!$A$4,IF('Koreksi (p)'!BG40='Isian Keg Perb &amp; Peng'!AT$5,'Isian Keg Perb &amp; Peng'!$A$5,IF('Koreksi (p)'!BG40='Isian Keg Perb &amp; Peng'!AT$6,'Isian Keg Perb &amp; Peng'!$A$6,IF('Koreksi (p)'!BG40='Isian Keg Perb &amp; Peng'!AT$7,'Isian Keg Perb &amp; Peng'!$A$7,IF('Koreksi (p)'!BG40='Isian Keg Perb &amp; Peng'!AT$8,'Isian Keg Perb &amp; Peng'!$A$8,IF('Koreksi (p)'!BG40='Isian Keg Perb &amp; Peng'!AT$9,'Isian Keg Perb &amp; Peng'!$A$9,IF('Koreksi (p)'!BG40='Isian Keg Perb &amp; Peng'!AT$10,'Isian Keg Perb &amp; Peng'!$A$10,IF('Koreksi (p)'!BG40='Isian Keg Perb &amp; Peng'!AT$11,'Isian Keg Perb &amp; Peng'!$A$11,IF('Koreksi (p)'!BG40='Isian Keg Perb &amp; Peng'!AT$12,'Isian Keg Perb &amp; Peng'!$A$12,IF('Koreksi (p)'!BG40='Isian Keg Perb &amp; Peng'!AT$13,'Isian Keg Perb &amp; Peng'!$A$13," "))))))))))</f>
        <v>Satuan Besaran</v>
      </c>
      <c r="K39" s="150" t="str">
        <f>IF('Koreksi (p)'!BH40='Isian Keg Perb &amp; Peng'!AU$4,'Isian Keg Perb &amp; Peng'!$A$4,IF('Koreksi (p)'!BH40='Isian Keg Perb &amp; Peng'!AU$5,'Isian Keg Perb &amp; Peng'!$A$5,IF('Koreksi (p)'!BH40='Isian Keg Perb &amp; Peng'!AU$6,'Isian Keg Perb &amp; Peng'!$A$6,IF('Koreksi (p)'!BH40='Isian Keg Perb &amp; Peng'!AU$7,'Isian Keg Perb &amp; Peng'!$A$7,IF('Koreksi (p)'!BH40='Isian Keg Perb &amp; Peng'!AU$8,'Isian Keg Perb &amp; Peng'!$A$8,IF('Koreksi (p)'!BH40='Isian Keg Perb &amp; Peng'!AU$9,'Isian Keg Perb &amp; Peng'!$A$9,IF('Koreksi (p)'!BH40='Isian Keg Perb &amp; Peng'!AU$10,'Isian Keg Perb &amp; Peng'!$A$10,IF('Koreksi (p)'!BH40='Isian Keg Perb &amp; Peng'!AU$11,'Isian Keg Perb &amp; Peng'!$A$11,IF('Koreksi (p)'!BH40='Isian Keg Perb &amp; Peng'!AU$12,'Isian Keg Perb &amp; Peng'!$A$12,IF('Koreksi (p)'!BH40='Isian Keg Perb &amp; Peng'!AU$13,'Isian Keg Perb &amp; Peng'!$A$13," "))))))))))</f>
        <v xml:space="preserve"> </v>
      </c>
      <c r="L39" s="150" t="str">
        <f>IF('Koreksi (p)'!BI40='Isian Keg Perb &amp; Peng'!AV$4,'Isian Keg Perb &amp; Peng'!$A$4,IF('Koreksi (p)'!BI40='Isian Keg Perb &amp; Peng'!AV$5,'Isian Keg Perb &amp; Peng'!$A$5,IF('Koreksi (p)'!BI40='Isian Keg Perb &amp; Peng'!AV$6,'Isian Keg Perb &amp; Peng'!$A$6,IF('Koreksi (p)'!BI40='Isian Keg Perb &amp; Peng'!AV$7,'Isian Keg Perb &amp; Peng'!$A$7,IF('Koreksi (p)'!BI40='Isian Keg Perb &amp; Peng'!AV$8,'Isian Keg Perb &amp; Peng'!$A$8,IF('Koreksi (p)'!BI40='Isian Keg Perb &amp; Peng'!AV$9,'Isian Keg Perb &amp; Peng'!$A$9,IF('Koreksi (p)'!BI40='Isian Keg Perb &amp; Peng'!AV$10,'Isian Keg Perb &amp; Peng'!$A$10,IF('Koreksi (p)'!BI40='Isian Keg Perb &amp; Peng'!AV$11,'Isian Keg Perb &amp; Peng'!$A$11,IF('Koreksi (p)'!BI40='Isian Keg Perb &amp; Peng'!AV$12,'Isian Keg Perb &amp; Peng'!$A$12,IF('Koreksi (p)'!BI40='Isian Keg Perb &amp; Peng'!AV$13,'Isian Keg Perb &amp; Peng'!$A$13," "))))))))))</f>
        <v>tiga</v>
      </c>
      <c r="M39" s="150" t="str">
        <f>IF('Koreksi (p)'!BJ40='Isian Keg Perb &amp; Peng'!AW$4,'Isian Keg Perb &amp; Peng'!$A$4,IF('Koreksi (p)'!BJ40='Isian Keg Perb &amp; Peng'!AW$5,'Isian Keg Perb &amp; Peng'!$A$5,IF('Koreksi (p)'!BJ40='Isian Keg Perb &amp; Peng'!AW$6,'Isian Keg Perb &amp; Peng'!$A$6,IF('Koreksi (p)'!BJ40='Isian Keg Perb &amp; Peng'!AW$7,'Isian Keg Perb &amp; Peng'!$A$7,IF('Koreksi (p)'!BJ40='Isian Keg Perb &amp; Peng'!AW$8,'Isian Keg Perb &amp; Peng'!$A$8,IF('Koreksi (p)'!BJ40='Isian Keg Perb &amp; Peng'!AW$9,'Isian Keg Perb &amp; Peng'!$A$9,IF('Koreksi (p)'!BJ40='Isian Keg Perb &amp; Peng'!AW$10,'Isian Keg Perb &amp; Peng'!$A$10,IF('Koreksi (p)'!BJ40='Isian Keg Perb &amp; Peng'!AW$11,'Isian Keg Perb &amp; Peng'!$A$11,IF('Koreksi (p)'!BJ40='Isian Keg Perb &amp; Peng'!AW$12,'Isian Keg Perb &amp; Peng'!$A$12,IF('Koreksi (p)'!BJ40='Isian Keg Perb &amp; Peng'!AW$13,'Isian Keg Perb &amp; Peng'!$A$13," "))))))))))</f>
        <v>tiga</v>
      </c>
      <c r="N39" s="150" t="str">
        <f>IF('Koreksi (p)'!BK40='Isian Keg Perb &amp; Peng'!AX$4,'Isian Keg Perb &amp; Peng'!$A$4,IF('Koreksi (p)'!BK40='Isian Keg Perb &amp; Peng'!AX$5,'Isian Keg Perb &amp; Peng'!$A$5,IF('Koreksi (p)'!BK40='Isian Keg Perb &amp; Peng'!AX$6,'Isian Keg Perb &amp; Peng'!$A$6,IF('Koreksi (p)'!BK40='Isian Keg Perb &amp; Peng'!AX$7,'Isian Keg Perb &amp; Peng'!$A$7,IF('Koreksi (p)'!BK40='Isian Keg Perb &amp; Peng'!AX$8,'Isian Keg Perb &amp; Peng'!$A$8,IF('Koreksi (p)'!BK40='Isian Keg Perb &amp; Peng'!AX$9,'Isian Keg Perb &amp; Peng'!$A$9,IF('Koreksi (p)'!BK40='Isian Keg Perb &amp; Peng'!AX$10,'Isian Keg Perb &amp; Peng'!$A$10,IF('Koreksi (p)'!BK40='Isian Keg Perb &amp; Peng'!AX$11,'Isian Keg Perb &amp; Peng'!$A$11,IF('Koreksi (p)'!BK40='Isian Keg Perb &amp; Peng'!AX$12,'Isian Keg Perb &amp; Peng'!$A$12,IF('Koreksi (p)'!BK40='Isian Keg Perb &amp; Peng'!AX$13,'Isian Keg Perb &amp; Peng'!$A$13," "))))))))))</f>
        <v>empat</v>
      </c>
      <c r="O39" s="150" t="str">
        <f>IF('Koreksi (p)'!BL40='Isian Keg Perb &amp; Peng'!AY$4,'Isian Keg Perb &amp; Peng'!$A$4,IF('Koreksi (p)'!BL40='Isian Keg Perb &amp; Peng'!AY$5,'Isian Keg Perb &amp; Peng'!$A$5,IF('Koreksi (p)'!BL40='Isian Keg Perb &amp; Peng'!AY$6,'Isian Keg Perb &amp; Peng'!$A$6,IF('Koreksi (p)'!BL40='Isian Keg Perb &amp; Peng'!AY$7,'Isian Keg Perb &amp; Peng'!$A$7,IF('Koreksi (p)'!BL40='Isian Keg Perb &amp; Peng'!AY$8,'Isian Keg Perb &amp; Peng'!$A$8,IF('Koreksi (p)'!BL40='Isian Keg Perb &amp; Peng'!AY$9,'Isian Keg Perb &amp; Peng'!$A$9,IF('Koreksi (p)'!BL40='Isian Keg Perb &amp; Peng'!AY$10,'Isian Keg Perb &amp; Peng'!$A$10,IF('Koreksi (p)'!BL40='Isian Keg Perb &amp; Peng'!AY$11,'Isian Keg Perb &amp; Peng'!$A$11,IF('Koreksi (p)'!BL40='Isian Keg Perb &amp; Peng'!AY$12,'Isian Keg Perb &amp; Peng'!$A$12,IF('Koreksi (p)'!BL40='Isian Keg Perb &amp; Peng'!AY$13,'Isian Keg Perb &amp; Peng'!$A$13," "))))))))))</f>
        <v xml:space="preserve"> </v>
      </c>
      <c r="P39" s="150" t="str">
        <f>IF('Koreksi (p)'!BM40='Isian Keg Perb &amp; Peng'!AZ$4,'Isian Keg Perb &amp; Peng'!$A$4,IF('Koreksi (p)'!BM40='Isian Keg Perb &amp; Peng'!AZ$5,'Isian Keg Perb &amp; Peng'!$A$5,IF('Koreksi (p)'!BM40='Isian Keg Perb &amp; Peng'!AZ$6,'Isian Keg Perb &amp; Peng'!$A$6,IF('Koreksi (p)'!BM40='Isian Keg Perb &amp; Peng'!AZ$7,'Isian Keg Perb &amp; Peng'!$A$7,IF('Koreksi (p)'!BM40='Isian Keg Perb &amp; Peng'!AZ$8,'Isian Keg Perb &amp; Peng'!$A$8,IF('Koreksi (p)'!BM40='Isian Keg Perb &amp; Peng'!AZ$9,'Isian Keg Perb &amp; Peng'!$A$9,IF('Koreksi (p)'!BM40='Isian Keg Perb &amp; Peng'!AZ$10,'Isian Keg Perb &amp; Peng'!$A$10,IF('Koreksi (p)'!BM40='Isian Keg Perb &amp; Peng'!AZ$11,'Isian Keg Perb &amp; Peng'!$A$11,IF('Koreksi (p)'!BM40='Isian Keg Perb &amp; Peng'!AZ$12,'Isian Keg Perb &amp; Peng'!$A$12,IF('Koreksi (p)'!BM40='Isian Keg Perb &amp; Peng'!AZ$13,'Isian Keg Perb &amp; Peng'!$A$13," "))))))))))</f>
        <v xml:space="preserve"> </v>
      </c>
      <c r="Q39" s="150" t="str">
        <f>IF('Koreksi (p)'!BN40='Isian Keg Perb &amp; Peng'!BA$4,'Isian Keg Perb &amp; Peng'!$A$4,IF('Koreksi (p)'!BN40='Isian Keg Perb &amp; Peng'!BA$5,'Isian Keg Perb &amp; Peng'!$A$5,IF('Koreksi (p)'!BN40='Isian Keg Perb &amp; Peng'!BA$6,'Isian Keg Perb &amp; Peng'!$A$6,IF('Koreksi (p)'!BN40='Isian Keg Perb &amp; Peng'!BA$7,'Isian Keg Perb &amp; Peng'!$A$7,IF('Koreksi (p)'!BN40='Isian Keg Perb &amp; Peng'!BA$8,'Isian Keg Perb &amp; Peng'!$A$8,IF('Koreksi (p)'!BN40='Isian Keg Perb &amp; Peng'!BA$9,'Isian Keg Perb &amp; Peng'!$A$9,IF('Koreksi (p)'!BN40='Isian Keg Perb &amp; Peng'!BA$10,'Isian Keg Perb &amp; Peng'!$A$10,IF('Koreksi (p)'!BN40='Isian Keg Perb &amp; Peng'!BA$11,'Isian Keg Perb &amp; Peng'!$A$11,IF('Koreksi (p)'!BN40='Isian Keg Perb &amp; Peng'!BA$12,'Isian Keg Perb &amp; Peng'!$A$12,IF('Koreksi (p)'!BN40='Isian Keg Perb &amp; Peng'!BA$13,'Isian Keg Perb &amp; Peng'!$A$13," "))))))))))</f>
        <v xml:space="preserve"> </v>
      </c>
      <c r="R39" s="150" t="str">
        <f>IF('Koreksi (p)'!BO40='Isian Keg Perb &amp; Peng'!BB$4,'Isian Keg Perb &amp; Peng'!$A$4,IF('Koreksi (p)'!BO40='Isian Keg Perb &amp; Peng'!BB$5,'Isian Keg Perb &amp; Peng'!$A$5,IF('Koreksi (p)'!BO40='Isian Keg Perb &amp; Peng'!BB$6,'Isian Keg Perb &amp; Peng'!$A$6,IF('Koreksi (p)'!BO40='Isian Keg Perb &amp; Peng'!BB$7,'Isian Keg Perb &amp; Peng'!$A$7,IF('Koreksi (p)'!BO40='Isian Keg Perb &amp; Peng'!BB$8,'Isian Keg Perb &amp; Peng'!$A$8,IF('Koreksi (p)'!BO40='Isian Keg Perb &amp; Peng'!BB$9,'Isian Keg Perb &amp; Peng'!$A$9,IF('Koreksi (p)'!BO40='Isian Keg Perb &amp; Peng'!BB$10,'Isian Keg Perb &amp; Peng'!$A$10,IF('Koreksi (p)'!BO40='Isian Keg Perb &amp; Peng'!BB$11,'Isian Keg Perb &amp; Peng'!$A$11,IF('Koreksi (p)'!BO40='Isian Keg Perb &amp; Peng'!BB$12,'Isian Keg Perb &amp; Peng'!$A$12,IF('Koreksi (p)'!BO40='Isian Keg Perb &amp; Peng'!BB$13,'Isian Keg Perb &amp; Peng'!$A$13," "))))))))))</f>
        <v xml:space="preserve"> </v>
      </c>
      <c r="S39" s="150" t="str">
        <f>IF('Koreksi (p)'!BP40='Isian Keg Perb &amp; Peng'!BC$4,'Isian Keg Perb &amp; Peng'!$A$4,IF('Koreksi (p)'!BP40='Isian Keg Perb &amp; Peng'!BC$5,'Isian Keg Perb &amp; Peng'!$A$5,IF('Koreksi (p)'!BP40='Isian Keg Perb &amp; Peng'!BC$6,'Isian Keg Perb &amp; Peng'!$A$6,IF('Koreksi (p)'!BP40='Isian Keg Perb &amp; Peng'!BC$7,'Isian Keg Perb &amp; Peng'!$A$7,IF('Koreksi (p)'!BP40='Isian Keg Perb &amp; Peng'!BC$8,'Isian Keg Perb &amp; Peng'!$A$8,IF('Koreksi (p)'!BP40='Isian Keg Perb &amp; Peng'!BC$9,'Isian Keg Perb &amp; Peng'!$A$9,IF('Koreksi (p)'!BP40='Isian Keg Perb &amp; Peng'!BC$10,'Isian Keg Perb &amp; Peng'!$A$10,IF('Koreksi (p)'!BP40='Isian Keg Perb &amp; Peng'!BC$11,'Isian Keg Perb &amp; Peng'!$A$11,IF('Koreksi (p)'!BP40='Isian Keg Perb &amp; Peng'!BC$12,'Isian Keg Perb &amp; Peng'!$A$12,IF('Koreksi (p)'!BP40='Isian Keg Perb &amp; Peng'!BC$13,'Isian Keg Perb &amp; Peng'!$A$13," "))))))))))</f>
        <v xml:space="preserve"> </v>
      </c>
      <c r="T39" s="150" t="str">
        <f>IF('Koreksi (p)'!BQ40='Isian Keg Perb &amp; Peng'!BD$4,'Isian Keg Perb &amp; Peng'!$A$4,IF('Koreksi (p)'!BQ40='Isian Keg Perb &amp; Peng'!BD$5,'Isian Keg Perb &amp; Peng'!$A$5,IF('Koreksi (p)'!BQ40='Isian Keg Perb &amp; Peng'!BD$6,'Isian Keg Perb &amp; Peng'!$A$6,IF('Koreksi (p)'!BQ40='Isian Keg Perb &amp; Peng'!BD$7,'Isian Keg Perb &amp; Peng'!$A$7,IF('Koreksi (p)'!BQ40='Isian Keg Perb &amp; Peng'!BD$8,'Isian Keg Perb &amp; Peng'!$A$8,IF('Koreksi (p)'!BQ40='Isian Keg Perb &amp; Peng'!BD$9,'Isian Keg Perb &amp; Peng'!$A$9,IF('Koreksi (p)'!BQ40='Isian Keg Perb &amp; Peng'!BD$10,'Isian Keg Perb &amp; Peng'!$A$10,IF('Koreksi (p)'!BQ40='Isian Keg Perb &amp; Peng'!BD$11,'Isian Keg Perb &amp; Peng'!$A$11,IF('Koreksi (p)'!BQ40='Isian Keg Perb &amp; Peng'!BD$12,'Isian Keg Perb &amp; Peng'!$A$12,IF('Koreksi (p)'!BQ40='Isian Keg Perb &amp; Peng'!BD$13,'Isian Keg Perb &amp; Peng'!$A$13," "))))))))))</f>
        <v xml:space="preserve"> </v>
      </c>
      <c r="U39" s="150" t="str">
        <f>IF('Koreksi (p)'!BR40='Isian Keg Perb &amp; Peng'!BE$4,'Isian Keg Perb &amp; Peng'!$A$4,IF('Koreksi (p)'!BR40='Isian Keg Perb &amp; Peng'!BE$5,'Isian Keg Perb &amp; Peng'!$A$5,IF('Koreksi (p)'!BR40='Isian Keg Perb &amp; Peng'!BE$6,'Isian Keg Perb &amp; Peng'!$A$6,IF('Koreksi (p)'!BR40='Isian Keg Perb &amp; Peng'!BE$7,'Isian Keg Perb &amp; Peng'!$A$7,IF('Koreksi (p)'!BR40='Isian Keg Perb &amp; Peng'!BE$8,'Isian Keg Perb &amp; Peng'!$A$8,IF('Koreksi (p)'!BR40='Isian Keg Perb &amp; Peng'!BE$9,'Isian Keg Perb &amp; Peng'!$A$9,IF('Koreksi (p)'!BR40='Isian Keg Perb &amp; Peng'!BE$10,'Isian Keg Perb &amp; Peng'!$A$10,IF('Koreksi (p)'!BR40='Isian Keg Perb &amp; Peng'!BE$11,'Isian Keg Perb &amp; Peng'!$A$11,IF('Koreksi (p)'!BR40='Isian Keg Perb &amp; Peng'!BE$12,'Isian Keg Perb &amp; Peng'!$A$12,IF('Koreksi (p)'!BR40='Isian Keg Perb &amp; Peng'!BE$13,'Isian Keg Perb &amp; Peng'!$A$13," "))))))))))</f>
        <v xml:space="preserve"> </v>
      </c>
      <c r="V39" s="150" t="str">
        <f>IF('Koreksi (p)'!BS40='Isian Keg Perb &amp; Peng'!BF$4,'Isian Keg Perb &amp; Peng'!$A$4,IF('Koreksi (p)'!BS40='Isian Keg Perb &amp; Peng'!BF$5,'Isian Keg Perb &amp; Peng'!$A$5,IF('Koreksi (p)'!BS40='Isian Keg Perb &amp; Peng'!BF$6,'Isian Keg Perb &amp; Peng'!$A$6,IF('Koreksi (p)'!BS40='Isian Keg Perb &amp; Peng'!BF$7,'Isian Keg Perb &amp; Peng'!$A$7,IF('Koreksi (p)'!BS40='Isian Keg Perb &amp; Peng'!BF$8,'Isian Keg Perb &amp; Peng'!$A$8,IF('Koreksi (p)'!BS40='Isian Keg Perb &amp; Peng'!BF$9,'Isian Keg Perb &amp; Peng'!$A$9,IF('Koreksi (p)'!BS40='Isian Keg Perb &amp; Peng'!BF$10,'Isian Keg Perb &amp; Peng'!$A$10,IF('Koreksi (p)'!BS40='Isian Keg Perb &amp; Peng'!BF$11,'Isian Keg Perb &amp; Peng'!$A$11,IF('Koreksi (p)'!BS40='Isian Keg Perb &amp; Peng'!BF$12,'Isian Keg Perb &amp; Peng'!$A$12,IF('Koreksi (p)'!BS40='Isian Keg Perb &amp; Peng'!BF$13,'Isian Keg Perb &amp; Peng'!$A$13," "))))))))))</f>
        <v xml:space="preserve"> </v>
      </c>
      <c r="W39" s="150" t="str">
        <f>IF('Koreksi (p)'!BT40='Isian Keg Perb &amp; Peng'!BG$4,'Isian Keg Perb &amp; Peng'!$A$4,IF('Koreksi (p)'!BT40='Isian Keg Perb &amp; Peng'!BG$5,'Isian Keg Perb &amp; Peng'!$A$5,IF('Koreksi (p)'!BT40='Isian Keg Perb &amp; Peng'!BG$6,'Isian Keg Perb &amp; Peng'!$A$6,IF('Koreksi (p)'!BT40='Isian Keg Perb &amp; Peng'!BG$7,'Isian Keg Perb &amp; Peng'!$A$7,IF('Koreksi (p)'!BT40='Isian Keg Perb &amp; Peng'!BG$8,'Isian Keg Perb &amp; Peng'!$A$8,IF('Koreksi (p)'!BT40='Isian Keg Perb &amp; Peng'!BG$9,'Isian Keg Perb &amp; Peng'!$A$9,IF('Koreksi (p)'!BT40='Isian Keg Perb &amp; Peng'!BG$10,'Isian Keg Perb &amp; Peng'!$A$10,IF('Koreksi (p)'!BT40='Isian Keg Perb &amp; Peng'!BG$11,'Isian Keg Perb &amp; Peng'!$A$11,IF('Koreksi (p)'!BT40='Isian Keg Perb &amp; Peng'!BG$12,'Isian Keg Perb &amp; Peng'!$A$12,IF('Koreksi (p)'!BT40='Isian Keg Perb &amp; Peng'!BG$13,'Isian Keg Perb &amp; Peng'!$A$13," "))))))))))</f>
        <v xml:space="preserve"> </v>
      </c>
      <c r="X39" s="150" t="str">
        <f>IF('Koreksi (p)'!BU40='Isian Keg Perb &amp; Peng'!BH$4,'Isian Keg Perb &amp; Peng'!$A$4,IF('Koreksi (p)'!BU40='Isian Keg Perb &amp; Peng'!BH$5,'Isian Keg Perb &amp; Peng'!$A$5,IF('Koreksi (p)'!BU40='Isian Keg Perb &amp; Peng'!BH$6,'Isian Keg Perb &amp; Peng'!$A$6,IF('Koreksi (p)'!BU40='Isian Keg Perb &amp; Peng'!BH$7,'Isian Keg Perb &amp; Peng'!$A$7,IF('Koreksi (p)'!BU40='Isian Keg Perb &amp; Peng'!BH$8,'Isian Keg Perb &amp; Peng'!$A$8,IF('Koreksi (p)'!BU40='Isian Keg Perb &amp; Peng'!BH$9,'Isian Keg Perb &amp; Peng'!$A$9,IF('Koreksi (p)'!BU40='Isian Keg Perb &amp; Peng'!BH$10,'Isian Keg Perb &amp; Peng'!$A$10,IF('Koreksi (p)'!BU40='Isian Keg Perb &amp; Peng'!BH$11,'Isian Keg Perb &amp; Peng'!$A$11,IF('Koreksi (p)'!BU40='Isian Keg Perb &amp; Peng'!BH$12,'Isian Keg Perb &amp; Peng'!$A$12,IF('Koreksi (p)'!BU40='Isian Keg Perb &amp; Peng'!BH$13,'Isian Keg Perb &amp; Peng'!$A$13," "))))))))))</f>
        <v xml:space="preserve"> </v>
      </c>
      <c r="Y39" s="150" t="str">
        <f>IF('Koreksi (p)'!BV40='Isian Keg Perb &amp; Peng'!BI$4,'Isian Keg Perb &amp; Peng'!$A$4,IF('Koreksi (p)'!BV40='Isian Keg Perb &amp; Peng'!BI$5,'Isian Keg Perb &amp; Peng'!$A$5,IF('Koreksi (p)'!BV40='Isian Keg Perb &amp; Peng'!BI$6,'Isian Keg Perb &amp; Peng'!$A$6,IF('Koreksi (p)'!BV40='Isian Keg Perb &amp; Peng'!BI$7,'Isian Keg Perb &amp; Peng'!$A$7,IF('Koreksi (p)'!BV40='Isian Keg Perb &amp; Peng'!BI$8,'Isian Keg Perb &amp; Peng'!$A$8,IF('Koreksi (p)'!BV40='Isian Keg Perb &amp; Peng'!BI$9,'Isian Keg Perb &amp; Peng'!$A$9,IF('Koreksi (p)'!BV40='Isian Keg Perb &amp; Peng'!BI$10,'Isian Keg Perb &amp; Peng'!$A$10,IF('Koreksi (p)'!BV40='Isian Keg Perb &amp; Peng'!BI$11,'Isian Keg Perb &amp; Peng'!$A$11,IF('Koreksi (p)'!BV40='Isian Keg Perb &amp; Peng'!BI$12,'Isian Keg Perb &amp; Peng'!$A$12,IF('Koreksi (p)'!BV40='Isian Keg Perb &amp; Peng'!BI$13,'Isian Keg Perb &amp; Peng'!$A$13," "))))))))))</f>
        <v xml:space="preserve"> </v>
      </c>
      <c r="Z39" s="150" t="str">
        <f>IF('Koreksi (p)'!BW40='Isian Keg Perb &amp; Peng'!BJ$4,'Isian Keg Perb &amp; Peng'!$A$4,IF('Koreksi (p)'!BW40='Isian Keg Perb &amp; Peng'!BJ$5,'Isian Keg Perb &amp; Peng'!$A$5,IF('Koreksi (p)'!BW40='Isian Keg Perb &amp; Peng'!BJ$6,'Isian Keg Perb &amp; Peng'!$A$6,IF('Koreksi (p)'!BW40='Isian Keg Perb &amp; Peng'!BJ$7,'Isian Keg Perb &amp; Peng'!$A$7,IF('Koreksi (p)'!BW40='Isian Keg Perb &amp; Peng'!BJ$8,'Isian Keg Perb &amp; Peng'!$A$8,IF('Koreksi (p)'!BW40='Isian Keg Perb &amp; Peng'!BJ$9,'Isian Keg Perb &amp; Peng'!$A$9,IF('Koreksi (p)'!BW40='Isian Keg Perb &amp; Peng'!BJ$10,'Isian Keg Perb &amp; Peng'!$A$10,IF('Koreksi (p)'!BW40='Isian Keg Perb &amp; Peng'!BJ$11,'Isian Keg Perb &amp; Peng'!$A$11,IF('Koreksi (p)'!BW40='Isian Keg Perb &amp; Peng'!BJ$12,'Isian Keg Perb &amp; Peng'!$A$12,IF('Koreksi (p)'!BW40='Isian Keg Perb &amp; Peng'!BJ$13,'Isian Keg Perb &amp; Peng'!$A$13," "))))))))))</f>
        <v xml:space="preserve"> </v>
      </c>
      <c r="AA39" s="150" t="str">
        <f>IF('Koreksi (p)'!BX40='Isian Keg Perb &amp; Peng'!BK$4,'Isian Keg Perb &amp; Peng'!$A$4,IF('Koreksi (p)'!BX40='Isian Keg Perb &amp; Peng'!BK$5,'Isian Keg Perb &amp; Peng'!$A$5,IF('Koreksi (p)'!BX40='Isian Keg Perb &amp; Peng'!BK$6,'Isian Keg Perb &amp; Peng'!$A$6,IF('Koreksi (p)'!BX40='Isian Keg Perb &amp; Peng'!BK$7,'Isian Keg Perb &amp; Peng'!$A$7,IF('Koreksi (p)'!BX40='Isian Keg Perb &amp; Peng'!BK$8,'Isian Keg Perb &amp; Peng'!$A$8,IF('Koreksi (p)'!BX40='Isian Keg Perb &amp; Peng'!BK$9,'Isian Keg Perb &amp; Peng'!$A$9,IF('Koreksi (p)'!BX40='Isian Keg Perb &amp; Peng'!BK$10,'Isian Keg Perb &amp; Peng'!$A$10,IF('Koreksi (p)'!BX40='Isian Keg Perb &amp; Peng'!BK$11,'Isian Keg Perb &amp; Peng'!$A$11,IF('Koreksi (p)'!BX40='Isian Keg Perb &amp; Peng'!BK$12,'Isian Keg Perb &amp; Peng'!$A$12,IF('Koreksi (p)'!BX40='Isian Keg Perb &amp; Peng'!BK$13,'Isian Keg Perb &amp; Peng'!$A$13," "))))))))))</f>
        <v xml:space="preserve"> </v>
      </c>
      <c r="AB39" s="150" t="str">
        <f>IF('Koreksi (p)'!BY40='Isian Keg Perb &amp; Peng'!BL$4,'Isian Keg Perb &amp; Peng'!$A$4,IF('Koreksi (p)'!BY40='Isian Keg Perb &amp; Peng'!BL$5,'Isian Keg Perb &amp; Peng'!$A$5,IF('Koreksi (p)'!BY40='Isian Keg Perb &amp; Peng'!BL$6,'Isian Keg Perb &amp; Peng'!$A$6,IF('Koreksi (p)'!BY40='Isian Keg Perb &amp; Peng'!BL$7,'Isian Keg Perb &amp; Peng'!$A$7,IF('Koreksi (p)'!BY40='Isian Keg Perb &amp; Peng'!BL$8,'Isian Keg Perb &amp; Peng'!$A$8,IF('Koreksi (p)'!BY40='Isian Keg Perb &amp; Peng'!BL$9,'Isian Keg Perb &amp; Peng'!$A$9,IF('Koreksi (p)'!BY40='Isian Keg Perb &amp; Peng'!BL$10,'Isian Keg Perb &amp; Peng'!$A$10,IF('Koreksi (p)'!BY40='Isian Keg Perb &amp; Peng'!BL$11,'Isian Keg Perb &amp; Peng'!$A$11,IF('Koreksi (p)'!BY40='Isian Keg Perb &amp; Peng'!BL$12,'Isian Keg Perb &amp; Peng'!$A$12,IF('Koreksi (p)'!BY40='Isian Keg Perb &amp; Peng'!BL$13,'Isian Keg Perb &amp; Peng'!$A$13," "))))))))))</f>
        <v xml:space="preserve"> </v>
      </c>
      <c r="AC39" s="150" t="str">
        <f>IF('Koreksi (p)'!BZ40='Isian Keg Perb &amp; Peng'!BM$4,'Isian Keg Perb &amp; Peng'!$A$4,IF('Koreksi (p)'!BZ40='Isian Keg Perb &amp; Peng'!BM$5,'Isian Keg Perb &amp; Peng'!$A$5,IF('Koreksi (p)'!BZ40='Isian Keg Perb &amp; Peng'!BM$6,'Isian Keg Perb &amp; Peng'!$A$6,IF('Koreksi (p)'!BZ40='Isian Keg Perb &amp; Peng'!BM$7,'Isian Keg Perb &amp; Peng'!$A$7,IF('Koreksi (p)'!BZ40='Isian Keg Perb &amp; Peng'!BM$8,'Isian Keg Perb &amp; Peng'!$A$8,IF('Koreksi (p)'!BZ40='Isian Keg Perb &amp; Peng'!BM$9,'Isian Keg Perb &amp; Peng'!$A$9,IF('Koreksi (p)'!BZ40='Isian Keg Perb &amp; Peng'!BM$10,'Isian Keg Perb &amp; Peng'!$A$10,IF('Koreksi (p)'!BZ40='Isian Keg Perb &amp; Peng'!BM$11,'Isian Keg Perb &amp; Peng'!$A$11,IF('Koreksi (p)'!BZ40='Isian Keg Perb &amp; Peng'!BM$12,'Isian Keg Perb &amp; Peng'!$A$12,IF('Koreksi (p)'!BZ40='Isian Keg Perb &amp; Peng'!BM$13,'Isian Keg Perb &amp; Peng'!$A$13," "))))))))))</f>
        <v xml:space="preserve"> </v>
      </c>
      <c r="AD39" s="150" t="str">
        <f>IF('Koreksi (p)'!CA40='Isian Keg Perb &amp; Peng'!BN$4,'Isian Keg Perb &amp; Peng'!$A$4,IF('Koreksi (p)'!CA40='Isian Keg Perb &amp; Peng'!BN$5,'Isian Keg Perb &amp; Peng'!$A$5,IF('Koreksi (p)'!CA40='Isian Keg Perb &amp; Peng'!BN$6,'Isian Keg Perb &amp; Peng'!$A$6,IF('Koreksi (p)'!CA40='Isian Keg Perb &amp; Peng'!BN$7,'Isian Keg Perb &amp; Peng'!$A$7,IF('Koreksi (p)'!CA40='Isian Keg Perb &amp; Peng'!BN$8,'Isian Keg Perb &amp; Peng'!$A$8,IF('Koreksi (p)'!CA40='Isian Keg Perb &amp; Peng'!BN$9,'Isian Keg Perb &amp; Peng'!$A$9,IF('Koreksi (p)'!CA40='Isian Keg Perb &amp; Peng'!BN$10,'Isian Keg Perb &amp; Peng'!$A$10,IF('Koreksi (p)'!CA40='Isian Keg Perb &amp; Peng'!BN$11,'Isian Keg Perb &amp; Peng'!$A$11,IF('Koreksi (p)'!CA40='Isian Keg Perb &amp; Peng'!BN$12,'Isian Keg Perb &amp; Peng'!$A$12,IF('Koreksi (p)'!CA40='Isian Keg Perb &amp; Peng'!BN$13,'Isian Keg Perb &amp; Peng'!$A$13," "))))))))))</f>
        <v xml:space="preserve"> </v>
      </c>
      <c r="AE39" s="150" t="str">
        <f>IF('Koreksi (p)'!CB40='Isian Keg Perb &amp; Peng'!BO$4,'Isian Keg Perb &amp; Peng'!$A$4,IF('Koreksi (p)'!CB40='Isian Keg Perb &amp; Peng'!BO$5,'Isian Keg Perb &amp; Peng'!$A$5,IF('Koreksi (p)'!CB40='Isian Keg Perb &amp; Peng'!BO$6,'Isian Keg Perb &amp; Peng'!$A$6,IF('Koreksi (p)'!CB40='Isian Keg Perb &amp; Peng'!BO$7,'Isian Keg Perb &amp; Peng'!$A$7,IF('Koreksi (p)'!CB40='Isian Keg Perb &amp; Peng'!BO$8,'Isian Keg Perb &amp; Peng'!$A$8,IF('Koreksi (p)'!CB40='Isian Keg Perb &amp; Peng'!BO$9,'Isian Keg Perb &amp; Peng'!$A$9,IF('Koreksi (p)'!CB40='Isian Keg Perb &amp; Peng'!BO$10,'Isian Keg Perb &amp; Peng'!$A$10,IF('Koreksi (p)'!CB40='Isian Keg Perb &amp; Peng'!BO$11,'Isian Keg Perb &amp; Peng'!$A$11,IF('Koreksi (p)'!CB40='Isian Keg Perb &amp; Peng'!BO$12,'Isian Keg Perb &amp; Peng'!$A$12,IF('Koreksi (p)'!CB40='Isian Keg Perb &amp; Peng'!BO$13,'Isian Keg Perb &amp; Peng'!$A$13," "))))))))))</f>
        <v xml:space="preserve"> </v>
      </c>
      <c r="AF39" s="150" t="str">
        <f>IF('Koreksi (p)'!CC40='Isian Keg Perb &amp; Peng'!BP$4,'Isian Keg Perb &amp; Peng'!$A$4,IF('Koreksi (p)'!CC40='Isian Keg Perb &amp; Peng'!BP$5,'Isian Keg Perb &amp; Peng'!$A$5,IF('Koreksi (p)'!CC40='Isian Keg Perb &amp; Peng'!BP$6,'Isian Keg Perb &amp; Peng'!$A$6,IF('Koreksi (p)'!CC40='Isian Keg Perb &amp; Peng'!BP$7,'Isian Keg Perb &amp; Peng'!$A$7,IF('Koreksi (p)'!CC40='Isian Keg Perb &amp; Peng'!BP$8,'Isian Keg Perb &amp; Peng'!$A$8,IF('Koreksi (p)'!CC40='Isian Keg Perb &amp; Peng'!BP$9,'Isian Keg Perb &amp; Peng'!$A$9,IF('Koreksi (p)'!CC40='Isian Keg Perb &amp; Peng'!BP$10,'Isian Keg Perb &amp; Peng'!$A$10,IF('Koreksi (p)'!CC40='Isian Keg Perb &amp; Peng'!BP$11,'Isian Keg Perb &amp; Peng'!$A$11,IF('Koreksi (p)'!CC40='Isian Keg Perb &amp; Peng'!BP$12,'Isian Keg Perb &amp; Peng'!$A$12,IF('Koreksi (p)'!CC40='Isian Keg Perb &amp; Peng'!BP$13,'Isian Keg Perb &amp; Peng'!$A$13," "))))))))))</f>
        <v xml:space="preserve"> </v>
      </c>
      <c r="AG39" s="150" t="str">
        <f>IF('Koreksi (p)'!CD40='Isian Keg Perb &amp; Peng'!BQ$4,'Isian Keg Perb &amp; Peng'!$A$4,IF('Koreksi (p)'!CD40='Isian Keg Perb &amp; Peng'!BQ$5,'Isian Keg Perb &amp; Peng'!$A$5,IF('Koreksi (p)'!CD40='Isian Keg Perb &amp; Peng'!BQ$6,'Isian Keg Perb &amp; Peng'!$A$6,IF('Koreksi (p)'!CD40='Isian Keg Perb &amp; Peng'!BQ$7,'Isian Keg Perb &amp; Peng'!$A$7,IF('Koreksi (p)'!CD40='Isian Keg Perb &amp; Peng'!BQ$8,'Isian Keg Perb &amp; Peng'!$A$8,IF('Koreksi (p)'!CD40='Isian Keg Perb &amp; Peng'!BQ$9,'Isian Keg Perb &amp; Peng'!$A$9,IF('Koreksi (p)'!CD40='Isian Keg Perb &amp; Peng'!BQ$10,'Isian Keg Perb &amp; Peng'!$A$10,IF('Koreksi (p)'!CD40='Isian Keg Perb &amp; Peng'!BQ$11,'Isian Keg Perb &amp; Peng'!$A$11,IF('Koreksi (p)'!CD40='Isian Keg Perb &amp; Peng'!BQ$12,'Isian Keg Perb &amp; Peng'!$A$12,IF('Koreksi (p)'!CD40='Isian Keg Perb &amp; Peng'!BQ$13,'Isian Keg Perb &amp; Peng'!$A$13," "))))))))))</f>
        <v xml:space="preserve"> </v>
      </c>
      <c r="AH39" s="150" t="str">
        <f>IF('Koreksi (p)'!CE40='Isian Keg Perb &amp; Peng'!BR$4,'Isian Keg Perb &amp; Peng'!$A$4,IF('Koreksi (p)'!CE40='Isian Keg Perb &amp; Peng'!BR$5,'Isian Keg Perb &amp; Peng'!$A$5,IF('Koreksi (p)'!CE40='Isian Keg Perb &amp; Peng'!BR$6,'Isian Keg Perb &amp; Peng'!$A$6,IF('Koreksi (p)'!CE40='Isian Keg Perb &amp; Peng'!BR$7,'Isian Keg Perb &amp; Peng'!$A$7,IF('Koreksi (p)'!CE40='Isian Keg Perb &amp; Peng'!BR$8,'Isian Keg Perb &amp; Peng'!$A$8,IF('Koreksi (p)'!CE40='Isian Keg Perb &amp; Peng'!BR$9,'Isian Keg Perb &amp; Peng'!$A$9,IF('Koreksi (p)'!CE40='Isian Keg Perb &amp; Peng'!BR$10,'Isian Keg Perb &amp; Peng'!$A$10,IF('Koreksi (p)'!CE40='Isian Keg Perb &amp; Peng'!BR$11,'Isian Keg Perb &amp; Peng'!$A$11,IF('Koreksi (p)'!CE40='Isian Keg Perb &amp; Peng'!BR$12,'Isian Keg Perb &amp; Peng'!$A$12,IF('Koreksi (p)'!CE40='Isian Keg Perb &amp; Peng'!BR$13,'Isian Keg Perb &amp; Peng'!$A$13," "))))))))))</f>
        <v xml:space="preserve"> </v>
      </c>
      <c r="AI39" s="150" t="str">
        <f>IF('Koreksi (p)'!CF40='Isian Keg Perb &amp; Peng'!BS$4,'Isian Keg Perb &amp; Peng'!$A$4,IF('Koreksi (p)'!CF40='Isian Keg Perb &amp; Peng'!BS$5,'Isian Keg Perb &amp; Peng'!$A$5,IF('Koreksi (p)'!CF40='Isian Keg Perb &amp; Peng'!BS$6,'Isian Keg Perb &amp; Peng'!$A$6,IF('Koreksi (p)'!CF40='Isian Keg Perb &amp; Peng'!BS$7,'Isian Keg Perb &amp; Peng'!$A$7,IF('Koreksi (p)'!CF40='Isian Keg Perb &amp; Peng'!BS$8,'Isian Keg Perb &amp; Peng'!$A$8,IF('Koreksi (p)'!CF40='Isian Keg Perb &amp; Peng'!BS$9,'Isian Keg Perb &amp; Peng'!$A$9,IF('Koreksi (p)'!CF40='Isian Keg Perb &amp; Peng'!BS$10,'Isian Keg Perb &amp; Peng'!$A$10,IF('Koreksi (p)'!CF40='Isian Keg Perb &amp; Peng'!BS$11,'Isian Keg Perb &amp; Peng'!$A$11,IF('Koreksi (p)'!CF40='Isian Keg Perb &amp; Peng'!BS$12,'Isian Keg Perb &amp; Peng'!$A$12,IF('Koreksi (p)'!CF40='Isian Keg Perb &amp; Peng'!BS$13,'Isian Keg Perb &amp; Peng'!$A$13," "))))))))))</f>
        <v xml:space="preserve"> </v>
      </c>
      <c r="AJ39" s="150" t="str">
        <f>IF('Koreksi (p)'!CG40='Isian Keg Perb &amp; Peng'!BT$4,'Isian Keg Perb &amp; Peng'!$A$4,IF('Koreksi (p)'!CG40='Isian Keg Perb &amp; Peng'!BT$5,'Isian Keg Perb &amp; Peng'!$A$5,IF('Koreksi (p)'!CG40='Isian Keg Perb &amp; Peng'!BT$6,'Isian Keg Perb &amp; Peng'!$A$6,IF('Koreksi (p)'!CG40='Isian Keg Perb &amp; Peng'!BT$7,'Isian Keg Perb &amp; Peng'!$A$7,IF('Koreksi (p)'!CG40='Isian Keg Perb &amp; Peng'!BT$8,'Isian Keg Perb &amp; Peng'!$A$8,IF('Koreksi (p)'!CG40='Isian Keg Perb &amp; Peng'!BT$9,'Isian Keg Perb &amp; Peng'!$A$9,IF('Koreksi (p)'!CG40='Isian Keg Perb &amp; Peng'!BT$10,'Isian Keg Perb &amp; Peng'!$A$10,IF('Koreksi (p)'!CG40='Isian Keg Perb &amp; Peng'!BT$11,'Isian Keg Perb &amp; Peng'!$A$11,IF('Koreksi (p)'!CG40='Isian Keg Perb &amp; Peng'!BT$12,'Isian Keg Perb &amp; Peng'!$A$12,IF('Koreksi (p)'!CG40='Isian Keg Perb &amp; Peng'!BT$13,'Isian Keg Perb &amp; Peng'!$A$13," "))))))))))</f>
        <v xml:space="preserve"> </v>
      </c>
      <c r="AK39" s="150" t="str">
        <f>IF('Koreksi (p)'!CH40='Isian Keg Perb &amp; Peng'!BU$4,'Isian Keg Perb &amp; Peng'!$A$4,IF('Koreksi (p)'!CH40='Isian Keg Perb &amp; Peng'!BU$5,'Isian Keg Perb &amp; Peng'!$A$5,IF('Koreksi (p)'!CH40='Isian Keg Perb &amp; Peng'!BU$6,'Isian Keg Perb &amp; Peng'!$A$6,IF('Koreksi (p)'!CH40='Isian Keg Perb &amp; Peng'!BU$7,'Isian Keg Perb &amp; Peng'!$A$7,IF('Koreksi (p)'!CH40='Isian Keg Perb &amp; Peng'!BU$8,'Isian Keg Perb &amp; Peng'!$A$8,IF('Koreksi (p)'!CH40='Isian Keg Perb &amp; Peng'!BU$9,'Isian Keg Perb &amp; Peng'!$A$9,IF('Koreksi (p)'!CH40='Isian Keg Perb &amp; Peng'!BU$10,'Isian Keg Perb &amp; Peng'!$A$10,IF('Koreksi (p)'!CH40='Isian Keg Perb &amp; Peng'!BU$11,'Isian Keg Perb &amp; Peng'!$A$11,IF('Koreksi (p)'!CH40='Isian Keg Perb &amp; Peng'!BU$12,'Isian Keg Perb &amp; Peng'!$A$12,IF('Koreksi (p)'!CH40='Isian Keg Perb &amp; Peng'!BU$13,'Isian Keg Perb &amp; Peng'!$A$13," "))))))))))</f>
        <v xml:space="preserve"> </v>
      </c>
      <c r="AL39" s="150" t="str">
        <f>IF('Koreksi (p)'!CI40='Isian Keg Perb &amp; Peng'!BV$4,'Isian Keg Perb &amp; Peng'!$A$4,IF('Koreksi (p)'!CI40='Isian Keg Perb &amp; Peng'!BV$5,'Isian Keg Perb &amp; Peng'!$A$5,IF('Koreksi (p)'!CI40='Isian Keg Perb &amp; Peng'!BV$6,'Isian Keg Perb &amp; Peng'!$A$6,IF('Koreksi (p)'!CI40='Isian Keg Perb &amp; Peng'!BV$7,'Isian Keg Perb &amp; Peng'!$A$7,IF('Koreksi (p)'!CI40='Isian Keg Perb &amp; Peng'!BV$8,'Isian Keg Perb &amp; Peng'!$A$8,IF('Koreksi (p)'!CI40='Isian Keg Perb &amp; Peng'!BV$9,'Isian Keg Perb &amp; Peng'!$A$9,IF('Koreksi (p)'!CI40='Isian Keg Perb &amp; Peng'!BV$10,'Isian Keg Perb &amp; Peng'!$A$10,IF('Koreksi (p)'!CI40='Isian Keg Perb &amp; Peng'!BV$11,'Isian Keg Perb &amp; Peng'!$A$11,IF('Koreksi (p)'!CI40='Isian Keg Perb &amp; Peng'!BV$12,'Isian Keg Perb &amp; Peng'!$A$12,IF('Koreksi (p)'!CI40='Isian Keg Perb &amp; Peng'!BV$13,'Isian Keg Perb &amp; Peng'!$A$13," "))))))))))</f>
        <v xml:space="preserve"> </v>
      </c>
      <c r="AM39" s="150" t="str">
        <f>IF('Koreksi (p)'!CJ40='Isian Keg Perb &amp; Peng'!BW$4,'Isian Keg Perb &amp; Peng'!$A$4,IF('Koreksi (p)'!CJ40='Isian Keg Perb &amp; Peng'!BW$5,'Isian Keg Perb &amp; Peng'!$A$5,IF('Koreksi (p)'!CJ40='Isian Keg Perb &amp; Peng'!BW$6,'Isian Keg Perb &amp; Peng'!$A$6,IF('Koreksi (p)'!CJ40='Isian Keg Perb &amp; Peng'!BW$7,'Isian Keg Perb &amp; Peng'!$A$7,IF('Koreksi (p)'!CJ40='Isian Keg Perb &amp; Peng'!BW$8,'Isian Keg Perb &amp; Peng'!$A$8,IF('Koreksi (p)'!CJ40='Isian Keg Perb &amp; Peng'!BW$9,'Isian Keg Perb &amp; Peng'!$A$9,IF('Koreksi (p)'!CJ40='Isian Keg Perb &amp; Peng'!BW$10,'Isian Keg Perb &amp; Peng'!$A$10,IF('Koreksi (p)'!CJ40='Isian Keg Perb &amp; Peng'!BW$11,'Isian Keg Perb &amp; Peng'!$A$11,IF('Koreksi (p)'!CJ40='Isian Keg Perb &amp; Peng'!BW$12,'Isian Keg Perb &amp; Peng'!$A$12,IF('Koreksi (p)'!CJ40='Isian Keg Perb &amp; Peng'!BW$13,'Isian Keg Perb &amp; Peng'!$A$13," "))))))))))</f>
        <v xml:space="preserve"> </v>
      </c>
      <c r="AN39" s="150" t="str">
        <f>IF('Koreksi (p)'!CK40='Isian Keg Perb &amp; Peng'!BX$4,'Isian Keg Perb &amp; Peng'!$A$4,IF('Koreksi (p)'!CK40='Isian Keg Perb &amp; Peng'!BX$5,'Isian Keg Perb &amp; Peng'!$A$5,IF('Koreksi (p)'!CK40='Isian Keg Perb &amp; Peng'!BX$6,'Isian Keg Perb &amp; Peng'!$A$6,IF('Koreksi (p)'!CK40='Isian Keg Perb &amp; Peng'!BX$7,'Isian Keg Perb &amp; Peng'!$A$7,IF('Koreksi (p)'!CK40='Isian Keg Perb &amp; Peng'!BX$8,'Isian Keg Perb &amp; Peng'!$A$8,IF('Koreksi (p)'!CK40='Isian Keg Perb &amp; Peng'!BX$9,'Isian Keg Perb &amp; Peng'!$A$9,IF('Koreksi (p)'!CK40='Isian Keg Perb &amp; Peng'!BX$10,'Isian Keg Perb &amp; Peng'!$A$10,IF('Koreksi (p)'!CK40='Isian Keg Perb &amp; Peng'!BX$11,'Isian Keg Perb &amp; Peng'!$A$11,IF('Koreksi (p)'!CK40='Isian Keg Perb &amp; Peng'!BX$12,'Isian Keg Perb &amp; Peng'!$A$12,IF('Koreksi (p)'!CK40='Isian Keg Perb &amp; Peng'!BX$13,'Isian Keg Perb &amp; Peng'!$A$13," "))))))))))</f>
        <v xml:space="preserve"> </v>
      </c>
      <c r="AO39" s="150" t="str">
        <f>IF('Koreksi (p)'!CL40='Isian Keg Perb &amp; Peng'!BY$4,'Isian Keg Perb &amp; Peng'!$A$4,IF('Koreksi (p)'!CL40='Isian Keg Perb &amp; Peng'!BY$5,'Isian Keg Perb &amp; Peng'!$A$5,IF('Koreksi (p)'!CL40='Isian Keg Perb &amp; Peng'!BY$6,'Isian Keg Perb &amp; Peng'!$A$6,IF('Koreksi (p)'!CL40='Isian Keg Perb &amp; Peng'!BY$7,'Isian Keg Perb &amp; Peng'!$A$7,IF('Koreksi (p)'!CL40='Isian Keg Perb &amp; Peng'!BY$8,'Isian Keg Perb &amp; Peng'!$A$8,IF('Koreksi (p)'!CL40='Isian Keg Perb &amp; Peng'!BY$9,'Isian Keg Perb &amp; Peng'!$A$9,IF('Koreksi (p)'!CL40='Isian Keg Perb &amp; Peng'!BY$10,'Isian Keg Perb &amp; Peng'!$A$10,IF('Koreksi (p)'!CL40='Isian Keg Perb &amp; Peng'!BY$11,'Isian Keg Perb &amp; Peng'!$A$11,IF('Koreksi (p)'!CL40='Isian Keg Perb &amp; Peng'!BY$12,'Isian Keg Perb &amp; Peng'!$A$12,IF('Koreksi (p)'!CL40='Isian Keg Perb &amp; Peng'!BY$13,'Isian Keg Perb &amp; Peng'!$A$13," "))))))))))</f>
        <v xml:space="preserve"> </v>
      </c>
      <c r="AP39" s="150" t="str">
        <f>IF('Koreksi (p)'!CM40='Isian Keg Perb &amp; Peng'!BZ$4,'Isian Keg Perb &amp; Peng'!$A$4,IF('Koreksi (p)'!CM40='Isian Keg Perb &amp; Peng'!BZ$5,'Isian Keg Perb &amp; Peng'!$A$5,IF('Koreksi (p)'!CM40='Isian Keg Perb &amp; Peng'!BZ$6,'Isian Keg Perb &amp; Peng'!$A$6,IF('Koreksi (p)'!CM40='Isian Keg Perb &amp; Peng'!BZ$7,'Isian Keg Perb &amp; Peng'!$A$7,IF('Koreksi (p)'!CM40='Isian Keg Perb &amp; Peng'!BZ$8,'Isian Keg Perb &amp; Peng'!$A$8,IF('Koreksi (p)'!CM40='Isian Keg Perb &amp; Peng'!BZ$9,'Isian Keg Perb &amp; Peng'!$A$9,IF('Koreksi (p)'!CM40='Isian Keg Perb &amp; Peng'!BZ$10,'Isian Keg Perb &amp; Peng'!$A$10,IF('Koreksi (p)'!CM40='Isian Keg Perb &amp; Peng'!BZ$11,'Isian Keg Perb &amp; Peng'!$A$11,IF('Koreksi (p)'!CM40='Isian Keg Perb &amp; Peng'!BZ$12,'Isian Keg Perb &amp; Peng'!$A$12,IF('Koreksi (p)'!CM40='Isian Keg Perb &amp; Peng'!BZ$13,'Isian Keg Perb &amp; Peng'!$A$13," "))))))))))</f>
        <v xml:space="preserve"> </v>
      </c>
      <c r="AQ39" s="150" t="str">
        <f>IF('Koreksi (p)'!CN40='Isian Keg Perb &amp; Peng'!CA$4,'Isian Keg Perb &amp; Peng'!$A$4,IF('Koreksi (p)'!CN40='Isian Keg Perb &amp; Peng'!CA$5,'Isian Keg Perb &amp; Peng'!$A$5,IF('Koreksi (p)'!CN40='Isian Keg Perb &amp; Peng'!CA$6,'Isian Keg Perb &amp; Peng'!$A$6,IF('Koreksi (p)'!CN40='Isian Keg Perb &amp; Peng'!CA$7,'Isian Keg Perb &amp; Peng'!$A$7,IF('Koreksi (p)'!CN40='Isian Keg Perb &amp; Peng'!CA$8,'Isian Keg Perb &amp; Peng'!$A$8,IF('Koreksi (p)'!CN40='Isian Keg Perb &amp; Peng'!CA$9,'Isian Keg Perb &amp; Peng'!$A$9,IF('Koreksi (p)'!CN40='Isian Keg Perb &amp; Peng'!CA$10,'Isian Keg Perb &amp; Peng'!$A$10,IF('Koreksi (p)'!CN40='Isian Keg Perb &amp; Peng'!CA$11,'Isian Keg Perb &amp; Peng'!$A$11,IF('Koreksi (p)'!CN40='Isian Keg Perb &amp; Peng'!CA$12,'Isian Keg Perb &amp; Peng'!$A$12,IF('Koreksi (p)'!CN40='Isian Keg Perb &amp; Peng'!CA$13,'Isian Keg Perb &amp; Peng'!$A$13," "))))))))))</f>
        <v xml:space="preserve"> </v>
      </c>
      <c r="AR39" s="150" t="str">
        <f>IF('Koreksi (p)'!CO40='Isian Keg Perb &amp; Peng'!CB$4,'Isian Keg Perb &amp; Peng'!$A$4,IF('Koreksi (p)'!CO40='Isian Keg Perb &amp; Peng'!CB$5,'Isian Keg Perb &amp; Peng'!$A$5,IF('Koreksi (p)'!CO40='Isian Keg Perb &amp; Peng'!CB$6,'Isian Keg Perb &amp; Peng'!$A$6,IF('Koreksi (p)'!CO40='Isian Keg Perb &amp; Peng'!CB$7,'Isian Keg Perb &amp; Peng'!$A$7,IF('Koreksi (p)'!CO40='Isian Keg Perb &amp; Peng'!CB$8,'Isian Keg Perb &amp; Peng'!$A$8,IF('Koreksi (p)'!CO40='Isian Keg Perb &amp; Peng'!CB$9,'Isian Keg Perb &amp; Peng'!$A$9,IF('Koreksi (p)'!CO40='Isian Keg Perb &amp; Peng'!CB$10,'Isian Keg Perb &amp; Peng'!$A$10,IF('Koreksi (p)'!CO40='Isian Keg Perb &amp; Peng'!CB$11,'Isian Keg Perb &amp; Peng'!$A$11,IF('Koreksi (p)'!CO40='Isian Keg Perb &amp; Peng'!CB$12,'Isian Keg Perb &amp; Peng'!$A$12,IF('Koreksi (p)'!CO40='Isian Keg Perb &amp; Peng'!CB$13,'Isian Keg Perb &amp; Peng'!$A$13," "))))))))))</f>
        <v xml:space="preserve"> </v>
      </c>
      <c r="AS39" s="150" t="str">
        <f>IF('Koreksi (p)'!CP40='Isian Keg Perb &amp; Peng'!CC$4,'Isian Keg Perb &amp; Peng'!$A$4,IF('Koreksi (p)'!CP40='Isian Keg Perb &amp; Peng'!CC$5,'Isian Keg Perb &amp; Peng'!$A$5,IF('Koreksi (p)'!CP40='Isian Keg Perb &amp; Peng'!CC$6,'Isian Keg Perb &amp; Peng'!$A$6,IF('Koreksi (p)'!CP40='Isian Keg Perb &amp; Peng'!CC$7,'Isian Keg Perb &amp; Peng'!$A$7,IF('Koreksi (p)'!CP40='Isian Keg Perb &amp; Peng'!CC$8,'Isian Keg Perb &amp; Peng'!$A$8,IF('Koreksi (p)'!CP40='Isian Keg Perb &amp; Peng'!CC$9,'Isian Keg Perb &amp; Peng'!$A$9,IF('Koreksi (p)'!CP40='Isian Keg Perb &amp; Peng'!CC$10,'Isian Keg Perb &amp; Peng'!$A$10,IF('Koreksi (p)'!CP40='Isian Keg Perb &amp; Peng'!CC$11,'Isian Keg Perb &amp; Peng'!$A$11,IF('Koreksi (p)'!CP40='Isian Keg Perb &amp; Peng'!CC$12,'Isian Keg Perb &amp; Peng'!$A$12,IF('Koreksi (p)'!CP40='Isian Keg Perb &amp; Peng'!CC$13,'Isian Keg Perb &amp; Peng'!$A$13," "))))))))))</f>
        <v xml:space="preserve"> </v>
      </c>
      <c r="AT39" s="150" t="str">
        <f t="shared" si="0"/>
        <v xml:space="preserve">   Satuan BesaranSatuan Besaran tigatigaempat                               </v>
      </c>
      <c r="AU39" s="150" t="e">
        <f t="shared" si="1"/>
        <v>#VALUE!</v>
      </c>
      <c r="AV39" s="150" t="str">
        <f t="shared" si="2"/>
        <v/>
      </c>
      <c r="AW39" s="150">
        <f t="shared" si="3"/>
        <v>4</v>
      </c>
      <c r="AX39" s="150" t="str">
        <f t="shared" si="4"/>
        <v xml:space="preserve">Satuan Besaran, </v>
      </c>
      <c r="AY39" s="150">
        <f t="shared" si="5"/>
        <v>33</v>
      </c>
      <c r="AZ39" s="150" t="str">
        <f t="shared" si="6"/>
        <v xml:space="preserve">tiga, </v>
      </c>
      <c r="BA39" s="150">
        <f t="shared" si="7"/>
        <v>41</v>
      </c>
      <c r="BB39" s="150" t="str">
        <f t="shared" si="8"/>
        <v xml:space="preserve">empat, </v>
      </c>
      <c r="BC39" s="150" t="e">
        <f t="shared" si="9"/>
        <v>#VALUE!</v>
      </c>
      <c r="BD39" s="150" t="str">
        <f t="shared" si="10"/>
        <v/>
      </c>
      <c r="BE39" s="150" t="e">
        <f t="shared" si="11"/>
        <v>#VALUE!</v>
      </c>
      <c r="BF39" s="150" t="str">
        <f t="shared" si="12"/>
        <v/>
      </c>
      <c r="BG39" s="150" t="e">
        <f t="shared" si="13"/>
        <v>#VALUE!</v>
      </c>
      <c r="BH39" s="150" t="str">
        <f t="shared" si="14"/>
        <v/>
      </c>
      <c r="BI39" s="150" t="e">
        <f t="shared" si="15"/>
        <v>#VALUE!</v>
      </c>
      <c r="BJ39" s="150" t="str">
        <f t="shared" si="16"/>
        <v/>
      </c>
      <c r="BK39" s="150" t="e">
        <f t="shared" si="17"/>
        <v>#VALUE!</v>
      </c>
      <c r="BL39" s="150" t="str">
        <f t="shared" si="18"/>
        <v/>
      </c>
      <c r="BM39" s="150" t="e">
        <f t="shared" si="19"/>
        <v>#VALUE!</v>
      </c>
      <c r="BN39" s="150" t="str">
        <f t="shared" si="20"/>
        <v/>
      </c>
      <c r="BO39" s="26" t="str">
        <f t="shared" si="21"/>
        <v xml:space="preserve">Satuan Besaran, tiga, empat, </v>
      </c>
      <c r="BP39" s="27" t="str">
        <f>IF(E39="X",'Isian Keg Perb &amp; Peng'!$CE$4,"")</f>
        <v>Mengerjakan soal</v>
      </c>
      <c r="BQ39" s="27" t="str">
        <f>IF(E39="X",'Isian Keg Perb &amp; Peng'!$CF$4,"")</f>
        <v>koreksi</v>
      </c>
    </row>
    <row r="40" spans="2:69" s="30" customFormat="1" ht="59.25" hidden="1" customHeight="1">
      <c r="B40" s="27">
        <f>'Analisis (p)'!A42</f>
        <v>29</v>
      </c>
      <c r="C40" s="25" t="str">
        <f>'Analisis (p)'!B42</f>
        <v>VIRYAL LULU FAKHIRA</v>
      </c>
      <c r="D40" s="32"/>
      <c r="E40" s="27" t="str">
        <f>'Analisis (p)'!CJ42</f>
        <v>-</v>
      </c>
      <c r="F40" s="150" t="str">
        <f>IF('Koreksi (p)'!BC41='Isian Keg Perb &amp; Peng'!AP$4,'Isian Keg Perb &amp; Peng'!$A$4,IF('Koreksi (p)'!BC41='Isian Keg Perb &amp; Peng'!AP$5,'Isian Keg Perb &amp; Peng'!$A$5,IF('Koreksi (p)'!BC41='Isian Keg Perb &amp; Peng'!AP$6,'Isian Keg Perb &amp; Peng'!$A$6,IF('Koreksi (p)'!BC41='Isian Keg Perb &amp; Peng'!AP$7,'Isian Keg Perb &amp; Peng'!$A$7,IF('Koreksi (p)'!BC41='Isian Keg Perb &amp; Peng'!AP$8,'Isian Keg Perb &amp; Peng'!$A$8,IF('Koreksi (p)'!BC41='Isian Keg Perb &amp; Peng'!AP$9,'Isian Keg Perb &amp; Peng'!$A$9,IF('Koreksi (p)'!BC41='Isian Keg Perb &amp; Peng'!AP$10,'Isian Keg Perb &amp; Peng'!$A$10,IF('Koreksi (p)'!BC41='Isian Keg Perb &amp; Peng'!AP$11,'Isian Keg Perb &amp; Peng'!$A$11,IF('Koreksi (p)'!BC41='Isian Keg Perb &amp; Peng'!AP$12,'Isian Keg Perb &amp; Peng'!$A$12,IF('Koreksi (p)'!BC41='Isian Keg Perb &amp; Peng'!AP$13,'Isian Keg Perb &amp; Peng'!$A$13," "))))))))))</f>
        <v xml:space="preserve"> </v>
      </c>
      <c r="G40" s="150" t="str">
        <f>IF('Koreksi (p)'!BD41='Isian Keg Perb &amp; Peng'!AQ$4,'Isian Keg Perb &amp; Peng'!$A$4,IF('Koreksi (p)'!BD41='Isian Keg Perb &amp; Peng'!AQ$5,'Isian Keg Perb &amp; Peng'!$A$5,IF('Koreksi (p)'!BD41='Isian Keg Perb &amp; Peng'!AQ$6,'Isian Keg Perb &amp; Peng'!$A$6,IF('Koreksi (p)'!BD41='Isian Keg Perb &amp; Peng'!AQ$7,'Isian Keg Perb &amp; Peng'!$A$7,IF('Koreksi (p)'!BD41='Isian Keg Perb &amp; Peng'!AQ$8,'Isian Keg Perb &amp; Peng'!$A$8,IF('Koreksi (p)'!BD41='Isian Keg Perb &amp; Peng'!AQ$9,'Isian Keg Perb &amp; Peng'!$A$9,IF('Koreksi (p)'!BD41='Isian Keg Perb &amp; Peng'!AQ$10,'Isian Keg Perb &amp; Peng'!$A$10,IF('Koreksi (p)'!BD41='Isian Keg Perb &amp; Peng'!AQ$11,'Isian Keg Perb &amp; Peng'!$A$11,IF('Koreksi (p)'!BD41='Isian Keg Perb &amp; Peng'!AQ$12,'Isian Keg Perb &amp; Peng'!$A$12,IF('Koreksi (p)'!BD41='Isian Keg Perb &amp; Peng'!AQ$13,'Isian Keg Perb &amp; Peng'!$A$13," "))))))))))</f>
        <v>Besaran Pokok/Turunan</v>
      </c>
      <c r="H40" s="150" t="str">
        <f>IF('Koreksi (p)'!BE41='Isian Keg Perb &amp; Peng'!AR$4,'Isian Keg Perb &amp; Peng'!$A$4,IF('Koreksi (p)'!BE41='Isian Keg Perb &amp; Peng'!AR$5,'Isian Keg Perb &amp; Peng'!$A$5,IF('Koreksi (p)'!BE41='Isian Keg Perb &amp; Peng'!AR$6,'Isian Keg Perb &amp; Peng'!$A$6,IF('Koreksi (p)'!BE41='Isian Keg Perb &amp; Peng'!AR$7,'Isian Keg Perb &amp; Peng'!$A$7,IF('Koreksi (p)'!BE41='Isian Keg Perb &amp; Peng'!AR$8,'Isian Keg Perb &amp; Peng'!$A$8,IF('Koreksi (p)'!BE41='Isian Keg Perb &amp; Peng'!AR$9,'Isian Keg Perb &amp; Peng'!$A$9,IF('Koreksi (p)'!BE41='Isian Keg Perb &amp; Peng'!AR$10,'Isian Keg Perb &amp; Peng'!$A$10,IF('Koreksi (p)'!BE41='Isian Keg Perb &amp; Peng'!AR$11,'Isian Keg Perb &amp; Peng'!$A$11,IF('Koreksi (p)'!BE41='Isian Keg Perb &amp; Peng'!AR$12,'Isian Keg Perb &amp; Peng'!$A$12,IF('Koreksi (p)'!BE41='Isian Keg Perb &amp; Peng'!AR$13,'Isian Keg Perb &amp; Peng'!$A$13," "))))))))))</f>
        <v xml:space="preserve"> </v>
      </c>
      <c r="I40" s="150" t="str">
        <f>IF('Koreksi (p)'!BF41='Isian Keg Perb &amp; Peng'!AS$4,'Isian Keg Perb &amp; Peng'!$A$4,IF('Koreksi (p)'!BF41='Isian Keg Perb &amp; Peng'!AS$5,'Isian Keg Perb &amp; Peng'!$A$5,IF('Koreksi (p)'!BF41='Isian Keg Perb &amp; Peng'!AS$6,'Isian Keg Perb &amp; Peng'!$A$6,IF('Koreksi (p)'!BF41='Isian Keg Perb &amp; Peng'!AS$7,'Isian Keg Perb &amp; Peng'!$A$7,IF('Koreksi (p)'!BF41='Isian Keg Perb &amp; Peng'!AS$8,'Isian Keg Perb &amp; Peng'!$A$8,IF('Koreksi (p)'!BF41='Isian Keg Perb &amp; Peng'!AS$9,'Isian Keg Perb &amp; Peng'!$A$9,IF('Koreksi (p)'!BF41='Isian Keg Perb &amp; Peng'!AS$10,'Isian Keg Perb &amp; Peng'!$A$10,IF('Koreksi (p)'!BF41='Isian Keg Perb &amp; Peng'!AS$11,'Isian Keg Perb &amp; Peng'!$A$11,IF('Koreksi (p)'!BF41='Isian Keg Perb &amp; Peng'!AS$12,'Isian Keg Perb &amp; Peng'!$A$12,IF('Koreksi (p)'!BF41='Isian Keg Perb &amp; Peng'!AS$13,'Isian Keg Perb &amp; Peng'!$A$13," "))))))))))</f>
        <v xml:space="preserve"> </v>
      </c>
      <c r="J40" s="150" t="str">
        <f>IF('Koreksi (p)'!BG41='Isian Keg Perb &amp; Peng'!AT$4,'Isian Keg Perb &amp; Peng'!$A$4,IF('Koreksi (p)'!BG41='Isian Keg Perb &amp; Peng'!AT$5,'Isian Keg Perb &amp; Peng'!$A$5,IF('Koreksi (p)'!BG41='Isian Keg Perb &amp; Peng'!AT$6,'Isian Keg Perb &amp; Peng'!$A$6,IF('Koreksi (p)'!BG41='Isian Keg Perb &amp; Peng'!AT$7,'Isian Keg Perb &amp; Peng'!$A$7,IF('Koreksi (p)'!BG41='Isian Keg Perb &amp; Peng'!AT$8,'Isian Keg Perb &amp; Peng'!$A$8,IF('Koreksi (p)'!BG41='Isian Keg Perb &amp; Peng'!AT$9,'Isian Keg Perb &amp; Peng'!$A$9,IF('Koreksi (p)'!BG41='Isian Keg Perb &amp; Peng'!AT$10,'Isian Keg Perb &amp; Peng'!$A$10,IF('Koreksi (p)'!BG41='Isian Keg Perb &amp; Peng'!AT$11,'Isian Keg Perb &amp; Peng'!$A$11,IF('Koreksi (p)'!BG41='Isian Keg Perb &amp; Peng'!AT$12,'Isian Keg Perb &amp; Peng'!$A$12,IF('Koreksi (p)'!BG41='Isian Keg Perb &amp; Peng'!AT$13,'Isian Keg Perb &amp; Peng'!$A$13," "))))))))))</f>
        <v xml:space="preserve"> </v>
      </c>
      <c r="K40" s="150" t="str">
        <f>IF('Koreksi (p)'!BH41='Isian Keg Perb &amp; Peng'!AU$4,'Isian Keg Perb &amp; Peng'!$A$4,IF('Koreksi (p)'!BH41='Isian Keg Perb &amp; Peng'!AU$5,'Isian Keg Perb &amp; Peng'!$A$5,IF('Koreksi (p)'!BH41='Isian Keg Perb &amp; Peng'!AU$6,'Isian Keg Perb &amp; Peng'!$A$6,IF('Koreksi (p)'!BH41='Isian Keg Perb &amp; Peng'!AU$7,'Isian Keg Perb &amp; Peng'!$A$7,IF('Koreksi (p)'!BH41='Isian Keg Perb &amp; Peng'!AU$8,'Isian Keg Perb &amp; Peng'!$A$8,IF('Koreksi (p)'!BH41='Isian Keg Perb &amp; Peng'!AU$9,'Isian Keg Perb &amp; Peng'!$A$9,IF('Koreksi (p)'!BH41='Isian Keg Perb &amp; Peng'!AU$10,'Isian Keg Perb &amp; Peng'!$A$10,IF('Koreksi (p)'!BH41='Isian Keg Perb &amp; Peng'!AU$11,'Isian Keg Perb &amp; Peng'!$A$11,IF('Koreksi (p)'!BH41='Isian Keg Perb &amp; Peng'!AU$12,'Isian Keg Perb &amp; Peng'!$A$12,IF('Koreksi (p)'!BH41='Isian Keg Perb &amp; Peng'!AU$13,'Isian Keg Perb &amp; Peng'!$A$13," "))))))))))</f>
        <v xml:space="preserve"> </v>
      </c>
      <c r="L40" s="150" t="str">
        <f>IF('Koreksi (p)'!BI41='Isian Keg Perb &amp; Peng'!AV$4,'Isian Keg Perb &amp; Peng'!$A$4,IF('Koreksi (p)'!BI41='Isian Keg Perb &amp; Peng'!AV$5,'Isian Keg Perb &amp; Peng'!$A$5,IF('Koreksi (p)'!BI41='Isian Keg Perb &amp; Peng'!AV$6,'Isian Keg Perb &amp; Peng'!$A$6,IF('Koreksi (p)'!BI41='Isian Keg Perb &amp; Peng'!AV$7,'Isian Keg Perb &amp; Peng'!$A$7,IF('Koreksi (p)'!BI41='Isian Keg Perb &amp; Peng'!AV$8,'Isian Keg Perb &amp; Peng'!$A$8,IF('Koreksi (p)'!BI41='Isian Keg Perb &amp; Peng'!AV$9,'Isian Keg Perb &amp; Peng'!$A$9,IF('Koreksi (p)'!BI41='Isian Keg Perb &amp; Peng'!AV$10,'Isian Keg Perb &amp; Peng'!$A$10,IF('Koreksi (p)'!BI41='Isian Keg Perb &amp; Peng'!AV$11,'Isian Keg Perb &amp; Peng'!$A$11,IF('Koreksi (p)'!BI41='Isian Keg Perb &amp; Peng'!AV$12,'Isian Keg Perb &amp; Peng'!$A$12,IF('Koreksi (p)'!BI41='Isian Keg Perb &amp; Peng'!AV$13,'Isian Keg Perb &amp; Peng'!$A$13," "))))))))))</f>
        <v xml:space="preserve"> </v>
      </c>
      <c r="M40" s="150" t="str">
        <f>IF('Koreksi (p)'!BJ41='Isian Keg Perb &amp; Peng'!AW$4,'Isian Keg Perb &amp; Peng'!$A$4,IF('Koreksi (p)'!BJ41='Isian Keg Perb &amp; Peng'!AW$5,'Isian Keg Perb &amp; Peng'!$A$5,IF('Koreksi (p)'!BJ41='Isian Keg Perb &amp; Peng'!AW$6,'Isian Keg Perb &amp; Peng'!$A$6,IF('Koreksi (p)'!BJ41='Isian Keg Perb &amp; Peng'!AW$7,'Isian Keg Perb &amp; Peng'!$A$7,IF('Koreksi (p)'!BJ41='Isian Keg Perb &amp; Peng'!AW$8,'Isian Keg Perb &amp; Peng'!$A$8,IF('Koreksi (p)'!BJ41='Isian Keg Perb &amp; Peng'!AW$9,'Isian Keg Perb &amp; Peng'!$A$9,IF('Koreksi (p)'!BJ41='Isian Keg Perb &amp; Peng'!AW$10,'Isian Keg Perb &amp; Peng'!$A$10,IF('Koreksi (p)'!BJ41='Isian Keg Perb &amp; Peng'!AW$11,'Isian Keg Perb &amp; Peng'!$A$11,IF('Koreksi (p)'!BJ41='Isian Keg Perb &amp; Peng'!AW$12,'Isian Keg Perb &amp; Peng'!$A$12,IF('Koreksi (p)'!BJ41='Isian Keg Perb &amp; Peng'!AW$13,'Isian Keg Perb &amp; Peng'!$A$13," "))))))))))</f>
        <v>tiga</v>
      </c>
      <c r="N40" s="150" t="str">
        <f>IF('Koreksi (p)'!BK41='Isian Keg Perb &amp; Peng'!AX$4,'Isian Keg Perb &amp; Peng'!$A$4,IF('Koreksi (p)'!BK41='Isian Keg Perb &amp; Peng'!AX$5,'Isian Keg Perb &amp; Peng'!$A$5,IF('Koreksi (p)'!BK41='Isian Keg Perb &amp; Peng'!AX$6,'Isian Keg Perb &amp; Peng'!$A$6,IF('Koreksi (p)'!BK41='Isian Keg Perb &amp; Peng'!AX$7,'Isian Keg Perb &amp; Peng'!$A$7,IF('Koreksi (p)'!BK41='Isian Keg Perb &amp; Peng'!AX$8,'Isian Keg Perb &amp; Peng'!$A$8,IF('Koreksi (p)'!BK41='Isian Keg Perb &amp; Peng'!AX$9,'Isian Keg Perb &amp; Peng'!$A$9,IF('Koreksi (p)'!BK41='Isian Keg Perb &amp; Peng'!AX$10,'Isian Keg Perb &amp; Peng'!$A$10,IF('Koreksi (p)'!BK41='Isian Keg Perb &amp; Peng'!AX$11,'Isian Keg Perb &amp; Peng'!$A$11,IF('Koreksi (p)'!BK41='Isian Keg Perb &amp; Peng'!AX$12,'Isian Keg Perb &amp; Peng'!$A$12,IF('Koreksi (p)'!BK41='Isian Keg Perb &amp; Peng'!AX$13,'Isian Keg Perb &amp; Peng'!$A$13," "))))))))))</f>
        <v xml:space="preserve"> </v>
      </c>
      <c r="O40" s="150" t="str">
        <f>IF('Koreksi (p)'!BL41='Isian Keg Perb &amp; Peng'!AY$4,'Isian Keg Perb &amp; Peng'!$A$4,IF('Koreksi (p)'!BL41='Isian Keg Perb &amp; Peng'!AY$5,'Isian Keg Perb &amp; Peng'!$A$5,IF('Koreksi (p)'!BL41='Isian Keg Perb &amp; Peng'!AY$6,'Isian Keg Perb &amp; Peng'!$A$6,IF('Koreksi (p)'!BL41='Isian Keg Perb &amp; Peng'!AY$7,'Isian Keg Perb &amp; Peng'!$A$7,IF('Koreksi (p)'!BL41='Isian Keg Perb &amp; Peng'!AY$8,'Isian Keg Perb &amp; Peng'!$A$8,IF('Koreksi (p)'!BL41='Isian Keg Perb &amp; Peng'!AY$9,'Isian Keg Perb &amp; Peng'!$A$9,IF('Koreksi (p)'!BL41='Isian Keg Perb &amp; Peng'!AY$10,'Isian Keg Perb &amp; Peng'!$A$10,IF('Koreksi (p)'!BL41='Isian Keg Perb &amp; Peng'!AY$11,'Isian Keg Perb &amp; Peng'!$A$11,IF('Koreksi (p)'!BL41='Isian Keg Perb &amp; Peng'!AY$12,'Isian Keg Perb &amp; Peng'!$A$12,IF('Koreksi (p)'!BL41='Isian Keg Perb &amp; Peng'!AY$13,'Isian Keg Perb &amp; Peng'!$A$13," "))))))))))</f>
        <v xml:space="preserve"> </v>
      </c>
      <c r="P40" s="150" t="str">
        <f>IF('Koreksi (p)'!BM41='Isian Keg Perb &amp; Peng'!AZ$4,'Isian Keg Perb &amp; Peng'!$A$4,IF('Koreksi (p)'!BM41='Isian Keg Perb &amp; Peng'!AZ$5,'Isian Keg Perb &amp; Peng'!$A$5,IF('Koreksi (p)'!BM41='Isian Keg Perb &amp; Peng'!AZ$6,'Isian Keg Perb &amp; Peng'!$A$6,IF('Koreksi (p)'!BM41='Isian Keg Perb &amp; Peng'!AZ$7,'Isian Keg Perb &amp; Peng'!$A$7,IF('Koreksi (p)'!BM41='Isian Keg Perb &amp; Peng'!AZ$8,'Isian Keg Perb &amp; Peng'!$A$8,IF('Koreksi (p)'!BM41='Isian Keg Perb &amp; Peng'!AZ$9,'Isian Keg Perb &amp; Peng'!$A$9,IF('Koreksi (p)'!BM41='Isian Keg Perb &amp; Peng'!AZ$10,'Isian Keg Perb &amp; Peng'!$A$10,IF('Koreksi (p)'!BM41='Isian Keg Perb &amp; Peng'!AZ$11,'Isian Keg Perb &amp; Peng'!$A$11,IF('Koreksi (p)'!BM41='Isian Keg Perb &amp; Peng'!AZ$12,'Isian Keg Perb &amp; Peng'!$A$12,IF('Koreksi (p)'!BM41='Isian Keg Perb &amp; Peng'!AZ$13,'Isian Keg Perb &amp; Peng'!$A$13," "))))))))))</f>
        <v xml:space="preserve"> </v>
      </c>
      <c r="Q40" s="150" t="str">
        <f>IF('Koreksi (p)'!BN41='Isian Keg Perb &amp; Peng'!BA$4,'Isian Keg Perb &amp; Peng'!$A$4,IF('Koreksi (p)'!BN41='Isian Keg Perb &amp; Peng'!BA$5,'Isian Keg Perb &amp; Peng'!$A$5,IF('Koreksi (p)'!BN41='Isian Keg Perb &amp; Peng'!BA$6,'Isian Keg Perb &amp; Peng'!$A$6,IF('Koreksi (p)'!BN41='Isian Keg Perb &amp; Peng'!BA$7,'Isian Keg Perb &amp; Peng'!$A$7,IF('Koreksi (p)'!BN41='Isian Keg Perb &amp; Peng'!BA$8,'Isian Keg Perb &amp; Peng'!$A$8,IF('Koreksi (p)'!BN41='Isian Keg Perb &amp; Peng'!BA$9,'Isian Keg Perb &amp; Peng'!$A$9,IF('Koreksi (p)'!BN41='Isian Keg Perb &amp; Peng'!BA$10,'Isian Keg Perb &amp; Peng'!$A$10,IF('Koreksi (p)'!BN41='Isian Keg Perb &amp; Peng'!BA$11,'Isian Keg Perb &amp; Peng'!$A$11,IF('Koreksi (p)'!BN41='Isian Keg Perb &amp; Peng'!BA$12,'Isian Keg Perb &amp; Peng'!$A$12,IF('Koreksi (p)'!BN41='Isian Keg Perb &amp; Peng'!BA$13,'Isian Keg Perb &amp; Peng'!$A$13," "))))))))))</f>
        <v xml:space="preserve"> </v>
      </c>
      <c r="R40" s="150" t="str">
        <f>IF('Koreksi (p)'!BO41='Isian Keg Perb &amp; Peng'!BB$4,'Isian Keg Perb &amp; Peng'!$A$4,IF('Koreksi (p)'!BO41='Isian Keg Perb &amp; Peng'!BB$5,'Isian Keg Perb &amp; Peng'!$A$5,IF('Koreksi (p)'!BO41='Isian Keg Perb &amp; Peng'!BB$6,'Isian Keg Perb &amp; Peng'!$A$6,IF('Koreksi (p)'!BO41='Isian Keg Perb &amp; Peng'!BB$7,'Isian Keg Perb &amp; Peng'!$A$7,IF('Koreksi (p)'!BO41='Isian Keg Perb &amp; Peng'!BB$8,'Isian Keg Perb &amp; Peng'!$A$8,IF('Koreksi (p)'!BO41='Isian Keg Perb &amp; Peng'!BB$9,'Isian Keg Perb &amp; Peng'!$A$9,IF('Koreksi (p)'!BO41='Isian Keg Perb &amp; Peng'!BB$10,'Isian Keg Perb &amp; Peng'!$A$10,IF('Koreksi (p)'!BO41='Isian Keg Perb &amp; Peng'!BB$11,'Isian Keg Perb &amp; Peng'!$A$11,IF('Koreksi (p)'!BO41='Isian Keg Perb &amp; Peng'!BB$12,'Isian Keg Perb &amp; Peng'!$A$12,IF('Koreksi (p)'!BO41='Isian Keg Perb &amp; Peng'!BB$13,'Isian Keg Perb &amp; Peng'!$A$13," "))))))))))</f>
        <v xml:space="preserve"> </v>
      </c>
      <c r="S40" s="150" t="str">
        <f>IF('Koreksi (p)'!BP41='Isian Keg Perb &amp; Peng'!BC$4,'Isian Keg Perb &amp; Peng'!$A$4,IF('Koreksi (p)'!BP41='Isian Keg Perb &amp; Peng'!BC$5,'Isian Keg Perb &amp; Peng'!$A$5,IF('Koreksi (p)'!BP41='Isian Keg Perb &amp; Peng'!BC$6,'Isian Keg Perb &amp; Peng'!$A$6,IF('Koreksi (p)'!BP41='Isian Keg Perb &amp; Peng'!BC$7,'Isian Keg Perb &amp; Peng'!$A$7,IF('Koreksi (p)'!BP41='Isian Keg Perb &amp; Peng'!BC$8,'Isian Keg Perb &amp; Peng'!$A$8,IF('Koreksi (p)'!BP41='Isian Keg Perb &amp; Peng'!BC$9,'Isian Keg Perb &amp; Peng'!$A$9,IF('Koreksi (p)'!BP41='Isian Keg Perb &amp; Peng'!BC$10,'Isian Keg Perb &amp; Peng'!$A$10,IF('Koreksi (p)'!BP41='Isian Keg Perb &amp; Peng'!BC$11,'Isian Keg Perb &amp; Peng'!$A$11,IF('Koreksi (p)'!BP41='Isian Keg Perb &amp; Peng'!BC$12,'Isian Keg Perb &amp; Peng'!$A$12,IF('Koreksi (p)'!BP41='Isian Keg Perb &amp; Peng'!BC$13,'Isian Keg Perb &amp; Peng'!$A$13," "))))))))))</f>
        <v xml:space="preserve"> </v>
      </c>
      <c r="T40" s="150" t="str">
        <f>IF('Koreksi (p)'!BQ41='Isian Keg Perb &amp; Peng'!BD$4,'Isian Keg Perb &amp; Peng'!$A$4,IF('Koreksi (p)'!BQ41='Isian Keg Perb &amp; Peng'!BD$5,'Isian Keg Perb &amp; Peng'!$A$5,IF('Koreksi (p)'!BQ41='Isian Keg Perb &amp; Peng'!BD$6,'Isian Keg Perb &amp; Peng'!$A$6,IF('Koreksi (p)'!BQ41='Isian Keg Perb &amp; Peng'!BD$7,'Isian Keg Perb &amp; Peng'!$A$7,IF('Koreksi (p)'!BQ41='Isian Keg Perb &amp; Peng'!BD$8,'Isian Keg Perb &amp; Peng'!$A$8,IF('Koreksi (p)'!BQ41='Isian Keg Perb &amp; Peng'!BD$9,'Isian Keg Perb &amp; Peng'!$A$9,IF('Koreksi (p)'!BQ41='Isian Keg Perb &amp; Peng'!BD$10,'Isian Keg Perb &amp; Peng'!$A$10,IF('Koreksi (p)'!BQ41='Isian Keg Perb &amp; Peng'!BD$11,'Isian Keg Perb &amp; Peng'!$A$11,IF('Koreksi (p)'!BQ41='Isian Keg Perb &amp; Peng'!BD$12,'Isian Keg Perb &amp; Peng'!$A$12,IF('Koreksi (p)'!BQ41='Isian Keg Perb &amp; Peng'!BD$13,'Isian Keg Perb &amp; Peng'!$A$13," "))))))))))</f>
        <v xml:space="preserve"> </v>
      </c>
      <c r="U40" s="150" t="str">
        <f>IF('Koreksi (p)'!BR41='Isian Keg Perb &amp; Peng'!BE$4,'Isian Keg Perb &amp; Peng'!$A$4,IF('Koreksi (p)'!BR41='Isian Keg Perb &amp; Peng'!BE$5,'Isian Keg Perb &amp; Peng'!$A$5,IF('Koreksi (p)'!BR41='Isian Keg Perb &amp; Peng'!BE$6,'Isian Keg Perb &amp; Peng'!$A$6,IF('Koreksi (p)'!BR41='Isian Keg Perb &amp; Peng'!BE$7,'Isian Keg Perb &amp; Peng'!$A$7,IF('Koreksi (p)'!BR41='Isian Keg Perb &amp; Peng'!BE$8,'Isian Keg Perb &amp; Peng'!$A$8,IF('Koreksi (p)'!BR41='Isian Keg Perb &amp; Peng'!BE$9,'Isian Keg Perb &amp; Peng'!$A$9,IF('Koreksi (p)'!BR41='Isian Keg Perb &amp; Peng'!BE$10,'Isian Keg Perb &amp; Peng'!$A$10,IF('Koreksi (p)'!BR41='Isian Keg Perb &amp; Peng'!BE$11,'Isian Keg Perb &amp; Peng'!$A$11,IF('Koreksi (p)'!BR41='Isian Keg Perb &amp; Peng'!BE$12,'Isian Keg Perb &amp; Peng'!$A$12,IF('Koreksi (p)'!BR41='Isian Keg Perb &amp; Peng'!BE$13,'Isian Keg Perb &amp; Peng'!$A$13," "))))))))))</f>
        <v xml:space="preserve"> </v>
      </c>
      <c r="V40" s="150" t="str">
        <f>IF('Koreksi (p)'!BS41='Isian Keg Perb &amp; Peng'!BF$4,'Isian Keg Perb &amp; Peng'!$A$4,IF('Koreksi (p)'!BS41='Isian Keg Perb &amp; Peng'!BF$5,'Isian Keg Perb &amp; Peng'!$A$5,IF('Koreksi (p)'!BS41='Isian Keg Perb &amp; Peng'!BF$6,'Isian Keg Perb &amp; Peng'!$A$6,IF('Koreksi (p)'!BS41='Isian Keg Perb &amp; Peng'!BF$7,'Isian Keg Perb &amp; Peng'!$A$7,IF('Koreksi (p)'!BS41='Isian Keg Perb &amp; Peng'!BF$8,'Isian Keg Perb &amp; Peng'!$A$8,IF('Koreksi (p)'!BS41='Isian Keg Perb &amp; Peng'!BF$9,'Isian Keg Perb &amp; Peng'!$A$9,IF('Koreksi (p)'!BS41='Isian Keg Perb &amp; Peng'!BF$10,'Isian Keg Perb &amp; Peng'!$A$10,IF('Koreksi (p)'!BS41='Isian Keg Perb &amp; Peng'!BF$11,'Isian Keg Perb &amp; Peng'!$A$11,IF('Koreksi (p)'!BS41='Isian Keg Perb &amp; Peng'!BF$12,'Isian Keg Perb &amp; Peng'!$A$12,IF('Koreksi (p)'!BS41='Isian Keg Perb &amp; Peng'!BF$13,'Isian Keg Perb &amp; Peng'!$A$13," "))))))))))</f>
        <v xml:space="preserve"> </v>
      </c>
      <c r="W40" s="150" t="str">
        <f>IF('Koreksi (p)'!BT41='Isian Keg Perb &amp; Peng'!BG$4,'Isian Keg Perb &amp; Peng'!$A$4,IF('Koreksi (p)'!BT41='Isian Keg Perb &amp; Peng'!BG$5,'Isian Keg Perb &amp; Peng'!$A$5,IF('Koreksi (p)'!BT41='Isian Keg Perb &amp; Peng'!BG$6,'Isian Keg Perb &amp; Peng'!$A$6,IF('Koreksi (p)'!BT41='Isian Keg Perb &amp; Peng'!BG$7,'Isian Keg Perb &amp; Peng'!$A$7,IF('Koreksi (p)'!BT41='Isian Keg Perb &amp; Peng'!BG$8,'Isian Keg Perb &amp; Peng'!$A$8,IF('Koreksi (p)'!BT41='Isian Keg Perb &amp; Peng'!BG$9,'Isian Keg Perb &amp; Peng'!$A$9,IF('Koreksi (p)'!BT41='Isian Keg Perb &amp; Peng'!BG$10,'Isian Keg Perb &amp; Peng'!$A$10,IF('Koreksi (p)'!BT41='Isian Keg Perb &amp; Peng'!BG$11,'Isian Keg Perb &amp; Peng'!$A$11,IF('Koreksi (p)'!BT41='Isian Keg Perb &amp; Peng'!BG$12,'Isian Keg Perb &amp; Peng'!$A$12,IF('Koreksi (p)'!BT41='Isian Keg Perb &amp; Peng'!BG$13,'Isian Keg Perb &amp; Peng'!$A$13," "))))))))))</f>
        <v xml:space="preserve"> </v>
      </c>
      <c r="X40" s="150" t="str">
        <f>IF('Koreksi (p)'!BU41='Isian Keg Perb &amp; Peng'!BH$4,'Isian Keg Perb &amp; Peng'!$A$4,IF('Koreksi (p)'!BU41='Isian Keg Perb &amp; Peng'!BH$5,'Isian Keg Perb &amp; Peng'!$A$5,IF('Koreksi (p)'!BU41='Isian Keg Perb &amp; Peng'!BH$6,'Isian Keg Perb &amp; Peng'!$A$6,IF('Koreksi (p)'!BU41='Isian Keg Perb &amp; Peng'!BH$7,'Isian Keg Perb &amp; Peng'!$A$7,IF('Koreksi (p)'!BU41='Isian Keg Perb &amp; Peng'!BH$8,'Isian Keg Perb &amp; Peng'!$A$8,IF('Koreksi (p)'!BU41='Isian Keg Perb &amp; Peng'!BH$9,'Isian Keg Perb &amp; Peng'!$A$9,IF('Koreksi (p)'!BU41='Isian Keg Perb &amp; Peng'!BH$10,'Isian Keg Perb &amp; Peng'!$A$10,IF('Koreksi (p)'!BU41='Isian Keg Perb &amp; Peng'!BH$11,'Isian Keg Perb &amp; Peng'!$A$11,IF('Koreksi (p)'!BU41='Isian Keg Perb &amp; Peng'!BH$12,'Isian Keg Perb &amp; Peng'!$A$12,IF('Koreksi (p)'!BU41='Isian Keg Perb &amp; Peng'!BH$13,'Isian Keg Perb &amp; Peng'!$A$13," "))))))))))</f>
        <v xml:space="preserve"> </v>
      </c>
      <c r="Y40" s="150" t="str">
        <f>IF('Koreksi (p)'!BV41='Isian Keg Perb &amp; Peng'!BI$4,'Isian Keg Perb &amp; Peng'!$A$4,IF('Koreksi (p)'!BV41='Isian Keg Perb &amp; Peng'!BI$5,'Isian Keg Perb &amp; Peng'!$A$5,IF('Koreksi (p)'!BV41='Isian Keg Perb &amp; Peng'!BI$6,'Isian Keg Perb &amp; Peng'!$A$6,IF('Koreksi (p)'!BV41='Isian Keg Perb &amp; Peng'!BI$7,'Isian Keg Perb &amp; Peng'!$A$7,IF('Koreksi (p)'!BV41='Isian Keg Perb &amp; Peng'!BI$8,'Isian Keg Perb &amp; Peng'!$A$8,IF('Koreksi (p)'!BV41='Isian Keg Perb &amp; Peng'!BI$9,'Isian Keg Perb &amp; Peng'!$A$9,IF('Koreksi (p)'!BV41='Isian Keg Perb &amp; Peng'!BI$10,'Isian Keg Perb &amp; Peng'!$A$10,IF('Koreksi (p)'!BV41='Isian Keg Perb &amp; Peng'!BI$11,'Isian Keg Perb &amp; Peng'!$A$11,IF('Koreksi (p)'!BV41='Isian Keg Perb &amp; Peng'!BI$12,'Isian Keg Perb &amp; Peng'!$A$12,IF('Koreksi (p)'!BV41='Isian Keg Perb &amp; Peng'!BI$13,'Isian Keg Perb &amp; Peng'!$A$13," "))))))))))</f>
        <v xml:space="preserve"> </v>
      </c>
      <c r="Z40" s="150" t="str">
        <f>IF('Koreksi (p)'!BW41='Isian Keg Perb &amp; Peng'!BJ$4,'Isian Keg Perb &amp; Peng'!$A$4,IF('Koreksi (p)'!BW41='Isian Keg Perb &amp; Peng'!BJ$5,'Isian Keg Perb &amp; Peng'!$A$5,IF('Koreksi (p)'!BW41='Isian Keg Perb &amp; Peng'!BJ$6,'Isian Keg Perb &amp; Peng'!$A$6,IF('Koreksi (p)'!BW41='Isian Keg Perb &amp; Peng'!BJ$7,'Isian Keg Perb &amp; Peng'!$A$7,IF('Koreksi (p)'!BW41='Isian Keg Perb &amp; Peng'!BJ$8,'Isian Keg Perb &amp; Peng'!$A$8,IF('Koreksi (p)'!BW41='Isian Keg Perb &amp; Peng'!BJ$9,'Isian Keg Perb &amp; Peng'!$A$9,IF('Koreksi (p)'!BW41='Isian Keg Perb &amp; Peng'!BJ$10,'Isian Keg Perb &amp; Peng'!$A$10,IF('Koreksi (p)'!BW41='Isian Keg Perb &amp; Peng'!BJ$11,'Isian Keg Perb &amp; Peng'!$A$11,IF('Koreksi (p)'!BW41='Isian Keg Perb &amp; Peng'!BJ$12,'Isian Keg Perb &amp; Peng'!$A$12,IF('Koreksi (p)'!BW41='Isian Keg Perb &amp; Peng'!BJ$13,'Isian Keg Perb &amp; Peng'!$A$13," "))))))))))</f>
        <v xml:space="preserve"> </v>
      </c>
      <c r="AA40" s="150" t="str">
        <f>IF('Koreksi (p)'!BX41='Isian Keg Perb &amp; Peng'!BK$4,'Isian Keg Perb &amp; Peng'!$A$4,IF('Koreksi (p)'!BX41='Isian Keg Perb &amp; Peng'!BK$5,'Isian Keg Perb &amp; Peng'!$A$5,IF('Koreksi (p)'!BX41='Isian Keg Perb &amp; Peng'!BK$6,'Isian Keg Perb &amp; Peng'!$A$6,IF('Koreksi (p)'!BX41='Isian Keg Perb &amp; Peng'!BK$7,'Isian Keg Perb &amp; Peng'!$A$7,IF('Koreksi (p)'!BX41='Isian Keg Perb &amp; Peng'!BK$8,'Isian Keg Perb &amp; Peng'!$A$8,IF('Koreksi (p)'!BX41='Isian Keg Perb &amp; Peng'!BK$9,'Isian Keg Perb &amp; Peng'!$A$9,IF('Koreksi (p)'!BX41='Isian Keg Perb &amp; Peng'!BK$10,'Isian Keg Perb &amp; Peng'!$A$10,IF('Koreksi (p)'!BX41='Isian Keg Perb &amp; Peng'!BK$11,'Isian Keg Perb &amp; Peng'!$A$11,IF('Koreksi (p)'!BX41='Isian Keg Perb &amp; Peng'!BK$12,'Isian Keg Perb &amp; Peng'!$A$12,IF('Koreksi (p)'!BX41='Isian Keg Perb &amp; Peng'!BK$13,'Isian Keg Perb &amp; Peng'!$A$13," "))))))))))</f>
        <v xml:space="preserve"> </v>
      </c>
      <c r="AB40" s="150" t="str">
        <f>IF('Koreksi (p)'!BY41='Isian Keg Perb &amp; Peng'!BL$4,'Isian Keg Perb &amp; Peng'!$A$4,IF('Koreksi (p)'!BY41='Isian Keg Perb &amp; Peng'!BL$5,'Isian Keg Perb &amp; Peng'!$A$5,IF('Koreksi (p)'!BY41='Isian Keg Perb &amp; Peng'!BL$6,'Isian Keg Perb &amp; Peng'!$A$6,IF('Koreksi (p)'!BY41='Isian Keg Perb &amp; Peng'!BL$7,'Isian Keg Perb &amp; Peng'!$A$7,IF('Koreksi (p)'!BY41='Isian Keg Perb &amp; Peng'!BL$8,'Isian Keg Perb &amp; Peng'!$A$8,IF('Koreksi (p)'!BY41='Isian Keg Perb &amp; Peng'!BL$9,'Isian Keg Perb &amp; Peng'!$A$9,IF('Koreksi (p)'!BY41='Isian Keg Perb &amp; Peng'!BL$10,'Isian Keg Perb &amp; Peng'!$A$10,IF('Koreksi (p)'!BY41='Isian Keg Perb &amp; Peng'!BL$11,'Isian Keg Perb &amp; Peng'!$A$11,IF('Koreksi (p)'!BY41='Isian Keg Perb &amp; Peng'!BL$12,'Isian Keg Perb &amp; Peng'!$A$12,IF('Koreksi (p)'!BY41='Isian Keg Perb &amp; Peng'!BL$13,'Isian Keg Perb &amp; Peng'!$A$13," "))))))))))</f>
        <v xml:space="preserve"> </v>
      </c>
      <c r="AC40" s="150" t="str">
        <f>IF('Koreksi (p)'!BZ41='Isian Keg Perb &amp; Peng'!BM$4,'Isian Keg Perb &amp; Peng'!$A$4,IF('Koreksi (p)'!BZ41='Isian Keg Perb &amp; Peng'!BM$5,'Isian Keg Perb &amp; Peng'!$A$5,IF('Koreksi (p)'!BZ41='Isian Keg Perb &amp; Peng'!BM$6,'Isian Keg Perb &amp; Peng'!$A$6,IF('Koreksi (p)'!BZ41='Isian Keg Perb &amp; Peng'!BM$7,'Isian Keg Perb &amp; Peng'!$A$7,IF('Koreksi (p)'!BZ41='Isian Keg Perb &amp; Peng'!BM$8,'Isian Keg Perb &amp; Peng'!$A$8,IF('Koreksi (p)'!BZ41='Isian Keg Perb &amp; Peng'!BM$9,'Isian Keg Perb &amp; Peng'!$A$9,IF('Koreksi (p)'!BZ41='Isian Keg Perb &amp; Peng'!BM$10,'Isian Keg Perb &amp; Peng'!$A$10,IF('Koreksi (p)'!BZ41='Isian Keg Perb &amp; Peng'!BM$11,'Isian Keg Perb &amp; Peng'!$A$11,IF('Koreksi (p)'!BZ41='Isian Keg Perb &amp; Peng'!BM$12,'Isian Keg Perb &amp; Peng'!$A$12,IF('Koreksi (p)'!BZ41='Isian Keg Perb &amp; Peng'!BM$13,'Isian Keg Perb &amp; Peng'!$A$13," "))))))))))</f>
        <v xml:space="preserve"> </v>
      </c>
      <c r="AD40" s="150" t="str">
        <f>IF('Koreksi (p)'!CA41='Isian Keg Perb &amp; Peng'!BN$4,'Isian Keg Perb &amp; Peng'!$A$4,IF('Koreksi (p)'!CA41='Isian Keg Perb &amp; Peng'!BN$5,'Isian Keg Perb &amp; Peng'!$A$5,IF('Koreksi (p)'!CA41='Isian Keg Perb &amp; Peng'!BN$6,'Isian Keg Perb &amp; Peng'!$A$6,IF('Koreksi (p)'!CA41='Isian Keg Perb &amp; Peng'!BN$7,'Isian Keg Perb &amp; Peng'!$A$7,IF('Koreksi (p)'!CA41='Isian Keg Perb &amp; Peng'!BN$8,'Isian Keg Perb &amp; Peng'!$A$8,IF('Koreksi (p)'!CA41='Isian Keg Perb &amp; Peng'!BN$9,'Isian Keg Perb &amp; Peng'!$A$9,IF('Koreksi (p)'!CA41='Isian Keg Perb &amp; Peng'!BN$10,'Isian Keg Perb &amp; Peng'!$A$10,IF('Koreksi (p)'!CA41='Isian Keg Perb &amp; Peng'!BN$11,'Isian Keg Perb &amp; Peng'!$A$11,IF('Koreksi (p)'!CA41='Isian Keg Perb &amp; Peng'!BN$12,'Isian Keg Perb &amp; Peng'!$A$12,IF('Koreksi (p)'!CA41='Isian Keg Perb &amp; Peng'!BN$13,'Isian Keg Perb &amp; Peng'!$A$13," "))))))))))</f>
        <v xml:space="preserve"> </v>
      </c>
      <c r="AE40" s="150" t="str">
        <f>IF('Koreksi (p)'!CB41='Isian Keg Perb &amp; Peng'!BO$4,'Isian Keg Perb &amp; Peng'!$A$4,IF('Koreksi (p)'!CB41='Isian Keg Perb &amp; Peng'!BO$5,'Isian Keg Perb &amp; Peng'!$A$5,IF('Koreksi (p)'!CB41='Isian Keg Perb &amp; Peng'!BO$6,'Isian Keg Perb &amp; Peng'!$A$6,IF('Koreksi (p)'!CB41='Isian Keg Perb &amp; Peng'!BO$7,'Isian Keg Perb &amp; Peng'!$A$7,IF('Koreksi (p)'!CB41='Isian Keg Perb &amp; Peng'!BO$8,'Isian Keg Perb &amp; Peng'!$A$8,IF('Koreksi (p)'!CB41='Isian Keg Perb &amp; Peng'!BO$9,'Isian Keg Perb &amp; Peng'!$A$9,IF('Koreksi (p)'!CB41='Isian Keg Perb &amp; Peng'!BO$10,'Isian Keg Perb &amp; Peng'!$A$10,IF('Koreksi (p)'!CB41='Isian Keg Perb &amp; Peng'!BO$11,'Isian Keg Perb &amp; Peng'!$A$11,IF('Koreksi (p)'!CB41='Isian Keg Perb &amp; Peng'!BO$12,'Isian Keg Perb &amp; Peng'!$A$12,IF('Koreksi (p)'!CB41='Isian Keg Perb &amp; Peng'!BO$13,'Isian Keg Perb &amp; Peng'!$A$13," "))))))))))</f>
        <v xml:space="preserve"> </v>
      </c>
      <c r="AF40" s="150" t="str">
        <f>IF('Koreksi (p)'!CC41='Isian Keg Perb &amp; Peng'!BP$4,'Isian Keg Perb &amp; Peng'!$A$4,IF('Koreksi (p)'!CC41='Isian Keg Perb &amp; Peng'!BP$5,'Isian Keg Perb &amp; Peng'!$A$5,IF('Koreksi (p)'!CC41='Isian Keg Perb &amp; Peng'!BP$6,'Isian Keg Perb &amp; Peng'!$A$6,IF('Koreksi (p)'!CC41='Isian Keg Perb &amp; Peng'!BP$7,'Isian Keg Perb &amp; Peng'!$A$7,IF('Koreksi (p)'!CC41='Isian Keg Perb &amp; Peng'!BP$8,'Isian Keg Perb &amp; Peng'!$A$8,IF('Koreksi (p)'!CC41='Isian Keg Perb &amp; Peng'!BP$9,'Isian Keg Perb &amp; Peng'!$A$9,IF('Koreksi (p)'!CC41='Isian Keg Perb &amp; Peng'!BP$10,'Isian Keg Perb &amp; Peng'!$A$10,IF('Koreksi (p)'!CC41='Isian Keg Perb &amp; Peng'!BP$11,'Isian Keg Perb &amp; Peng'!$A$11,IF('Koreksi (p)'!CC41='Isian Keg Perb &amp; Peng'!BP$12,'Isian Keg Perb &amp; Peng'!$A$12,IF('Koreksi (p)'!CC41='Isian Keg Perb &amp; Peng'!BP$13,'Isian Keg Perb &amp; Peng'!$A$13," "))))))))))</f>
        <v xml:space="preserve"> </v>
      </c>
      <c r="AG40" s="150" t="str">
        <f>IF('Koreksi (p)'!CD41='Isian Keg Perb &amp; Peng'!BQ$4,'Isian Keg Perb &amp; Peng'!$A$4,IF('Koreksi (p)'!CD41='Isian Keg Perb &amp; Peng'!BQ$5,'Isian Keg Perb &amp; Peng'!$A$5,IF('Koreksi (p)'!CD41='Isian Keg Perb &amp; Peng'!BQ$6,'Isian Keg Perb &amp; Peng'!$A$6,IF('Koreksi (p)'!CD41='Isian Keg Perb &amp; Peng'!BQ$7,'Isian Keg Perb &amp; Peng'!$A$7,IF('Koreksi (p)'!CD41='Isian Keg Perb &amp; Peng'!BQ$8,'Isian Keg Perb &amp; Peng'!$A$8,IF('Koreksi (p)'!CD41='Isian Keg Perb &amp; Peng'!BQ$9,'Isian Keg Perb &amp; Peng'!$A$9,IF('Koreksi (p)'!CD41='Isian Keg Perb &amp; Peng'!BQ$10,'Isian Keg Perb &amp; Peng'!$A$10,IF('Koreksi (p)'!CD41='Isian Keg Perb &amp; Peng'!BQ$11,'Isian Keg Perb &amp; Peng'!$A$11,IF('Koreksi (p)'!CD41='Isian Keg Perb &amp; Peng'!BQ$12,'Isian Keg Perb &amp; Peng'!$A$12,IF('Koreksi (p)'!CD41='Isian Keg Perb &amp; Peng'!BQ$13,'Isian Keg Perb &amp; Peng'!$A$13," "))))))))))</f>
        <v xml:space="preserve"> </v>
      </c>
      <c r="AH40" s="150" t="str">
        <f>IF('Koreksi (p)'!CE41='Isian Keg Perb &amp; Peng'!BR$4,'Isian Keg Perb &amp; Peng'!$A$4,IF('Koreksi (p)'!CE41='Isian Keg Perb &amp; Peng'!BR$5,'Isian Keg Perb &amp; Peng'!$A$5,IF('Koreksi (p)'!CE41='Isian Keg Perb &amp; Peng'!BR$6,'Isian Keg Perb &amp; Peng'!$A$6,IF('Koreksi (p)'!CE41='Isian Keg Perb &amp; Peng'!BR$7,'Isian Keg Perb &amp; Peng'!$A$7,IF('Koreksi (p)'!CE41='Isian Keg Perb &amp; Peng'!BR$8,'Isian Keg Perb &amp; Peng'!$A$8,IF('Koreksi (p)'!CE41='Isian Keg Perb &amp; Peng'!BR$9,'Isian Keg Perb &amp; Peng'!$A$9,IF('Koreksi (p)'!CE41='Isian Keg Perb &amp; Peng'!BR$10,'Isian Keg Perb &amp; Peng'!$A$10,IF('Koreksi (p)'!CE41='Isian Keg Perb &amp; Peng'!BR$11,'Isian Keg Perb &amp; Peng'!$A$11,IF('Koreksi (p)'!CE41='Isian Keg Perb &amp; Peng'!BR$12,'Isian Keg Perb &amp; Peng'!$A$12,IF('Koreksi (p)'!CE41='Isian Keg Perb &amp; Peng'!BR$13,'Isian Keg Perb &amp; Peng'!$A$13," "))))))))))</f>
        <v xml:space="preserve"> </v>
      </c>
      <c r="AI40" s="150" t="str">
        <f>IF('Koreksi (p)'!CF41='Isian Keg Perb &amp; Peng'!BS$4,'Isian Keg Perb &amp; Peng'!$A$4,IF('Koreksi (p)'!CF41='Isian Keg Perb &amp; Peng'!BS$5,'Isian Keg Perb &amp; Peng'!$A$5,IF('Koreksi (p)'!CF41='Isian Keg Perb &amp; Peng'!BS$6,'Isian Keg Perb &amp; Peng'!$A$6,IF('Koreksi (p)'!CF41='Isian Keg Perb &amp; Peng'!BS$7,'Isian Keg Perb &amp; Peng'!$A$7,IF('Koreksi (p)'!CF41='Isian Keg Perb &amp; Peng'!BS$8,'Isian Keg Perb &amp; Peng'!$A$8,IF('Koreksi (p)'!CF41='Isian Keg Perb &amp; Peng'!BS$9,'Isian Keg Perb &amp; Peng'!$A$9,IF('Koreksi (p)'!CF41='Isian Keg Perb &amp; Peng'!BS$10,'Isian Keg Perb &amp; Peng'!$A$10,IF('Koreksi (p)'!CF41='Isian Keg Perb &amp; Peng'!BS$11,'Isian Keg Perb &amp; Peng'!$A$11,IF('Koreksi (p)'!CF41='Isian Keg Perb &amp; Peng'!BS$12,'Isian Keg Perb &amp; Peng'!$A$12,IF('Koreksi (p)'!CF41='Isian Keg Perb &amp; Peng'!BS$13,'Isian Keg Perb &amp; Peng'!$A$13," "))))))))))</f>
        <v xml:space="preserve"> </v>
      </c>
      <c r="AJ40" s="150" t="str">
        <f>IF('Koreksi (p)'!CG41='Isian Keg Perb &amp; Peng'!BT$4,'Isian Keg Perb &amp; Peng'!$A$4,IF('Koreksi (p)'!CG41='Isian Keg Perb &amp; Peng'!BT$5,'Isian Keg Perb &amp; Peng'!$A$5,IF('Koreksi (p)'!CG41='Isian Keg Perb &amp; Peng'!BT$6,'Isian Keg Perb &amp; Peng'!$A$6,IF('Koreksi (p)'!CG41='Isian Keg Perb &amp; Peng'!BT$7,'Isian Keg Perb &amp; Peng'!$A$7,IF('Koreksi (p)'!CG41='Isian Keg Perb &amp; Peng'!BT$8,'Isian Keg Perb &amp; Peng'!$A$8,IF('Koreksi (p)'!CG41='Isian Keg Perb &amp; Peng'!BT$9,'Isian Keg Perb &amp; Peng'!$A$9,IF('Koreksi (p)'!CG41='Isian Keg Perb &amp; Peng'!BT$10,'Isian Keg Perb &amp; Peng'!$A$10,IF('Koreksi (p)'!CG41='Isian Keg Perb &amp; Peng'!BT$11,'Isian Keg Perb &amp; Peng'!$A$11,IF('Koreksi (p)'!CG41='Isian Keg Perb &amp; Peng'!BT$12,'Isian Keg Perb &amp; Peng'!$A$12,IF('Koreksi (p)'!CG41='Isian Keg Perb &amp; Peng'!BT$13,'Isian Keg Perb &amp; Peng'!$A$13," "))))))))))</f>
        <v xml:space="preserve"> </v>
      </c>
      <c r="AK40" s="150" t="str">
        <f>IF('Koreksi (p)'!CH41='Isian Keg Perb &amp; Peng'!BU$4,'Isian Keg Perb &amp; Peng'!$A$4,IF('Koreksi (p)'!CH41='Isian Keg Perb &amp; Peng'!BU$5,'Isian Keg Perb &amp; Peng'!$A$5,IF('Koreksi (p)'!CH41='Isian Keg Perb &amp; Peng'!BU$6,'Isian Keg Perb &amp; Peng'!$A$6,IF('Koreksi (p)'!CH41='Isian Keg Perb &amp; Peng'!BU$7,'Isian Keg Perb &amp; Peng'!$A$7,IF('Koreksi (p)'!CH41='Isian Keg Perb &amp; Peng'!BU$8,'Isian Keg Perb &amp; Peng'!$A$8,IF('Koreksi (p)'!CH41='Isian Keg Perb &amp; Peng'!BU$9,'Isian Keg Perb &amp; Peng'!$A$9,IF('Koreksi (p)'!CH41='Isian Keg Perb &amp; Peng'!BU$10,'Isian Keg Perb &amp; Peng'!$A$10,IF('Koreksi (p)'!CH41='Isian Keg Perb &amp; Peng'!BU$11,'Isian Keg Perb &amp; Peng'!$A$11,IF('Koreksi (p)'!CH41='Isian Keg Perb &amp; Peng'!BU$12,'Isian Keg Perb &amp; Peng'!$A$12,IF('Koreksi (p)'!CH41='Isian Keg Perb &amp; Peng'!BU$13,'Isian Keg Perb &amp; Peng'!$A$13," "))))))))))</f>
        <v xml:space="preserve"> </v>
      </c>
      <c r="AL40" s="150" t="str">
        <f>IF('Koreksi (p)'!CI41='Isian Keg Perb &amp; Peng'!BV$4,'Isian Keg Perb &amp; Peng'!$A$4,IF('Koreksi (p)'!CI41='Isian Keg Perb &amp; Peng'!BV$5,'Isian Keg Perb &amp; Peng'!$A$5,IF('Koreksi (p)'!CI41='Isian Keg Perb &amp; Peng'!BV$6,'Isian Keg Perb &amp; Peng'!$A$6,IF('Koreksi (p)'!CI41='Isian Keg Perb &amp; Peng'!BV$7,'Isian Keg Perb &amp; Peng'!$A$7,IF('Koreksi (p)'!CI41='Isian Keg Perb &amp; Peng'!BV$8,'Isian Keg Perb &amp; Peng'!$A$8,IF('Koreksi (p)'!CI41='Isian Keg Perb &amp; Peng'!BV$9,'Isian Keg Perb &amp; Peng'!$A$9,IF('Koreksi (p)'!CI41='Isian Keg Perb &amp; Peng'!BV$10,'Isian Keg Perb &amp; Peng'!$A$10,IF('Koreksi (p)'!CI41='Isian Keg Perb &amp; Peng'!BV$11,'Isian Keg Perb &amp; Peng'!$A$11,IF('Koreksi (p)'!CI41='Isian Keg Perb &amp; Peng'!BV$12,'Isian Keg Perb &amp; Peng'!$A$12,IF('Koreksi (p)'!CI41='Isian Keg Perb &amp; Peng'!BV$13,'Isian Keg Perb &amp; Peng'!$A$13," "))))))))))</f>
        <v xml:space="preserve"> </v>
      </c>
      <c r="AM40" s="150" t="str">
        <f>IF('Koreksi (p)'!CJ41='Isian Keg Perb &amp; Peng'!BW$4,'Isian Keg Perb &amp; Peng'!$A$4,IF('Koreksi (p)'!CJ41='Isian Keg Perb &amp; Peng'!BW$5,'Isian Keg Perb &amp; Peng'!$A$5,IF('Koreksi (p)'!CJ41='Isian Keg Perb &amp; Peng'!BW$6,'Isian Keg Perb &amp; Peng'!$A$6,IF('Koreksi (p)'!CJ41='Isian Keg Perb &amp; Peng'!BW$7,'Isian Keg Perb &amp; Peng'!$A$7,IF('Koreksi (p)'!CJ41='Isian Keg Perb &amp; Peng'!BW$8,'Isian Keg Perb &amp; Peng'!$A$8,IF('Koreksi (p)'!CJ41='Isian Keg Perb &amp; Peng'!BW$9,'Isian Keg Perb &amp; Peng'!$A$9,IF('Koreksi (p)'!CJ41='Isian Keg Perb &amp; Peng'!BW$10,'Isian Keg Perb &amp; Peng'!$A$10,IF('Koreksi (p)'!CJ41='Isian Keg Perb &amp; Peng'!BW$11,'Isian Keg Perb &amp; Peng'!$A$11,IF('Koreksi (p)'!CJ41='Isian Keg Perb &amp; Peng'!BW$12,'Isian Keg Perb &amp; Peng'!$A$12,IF('Koreksi (p)'!CJ41='Isian Keg Perb &amp; Peng'!BW$13,'Isian Keg Perb &amp; Peng'!$A$13," "))))))))))</f>
        <v xml:space="preserve"> </v>
      </c>
      <c r="AN40" s="150" t="str">
        <f>IF('Koreksi (p)'!CK41='Isian Keg Perb &amp; Peng'!BX$4,'Isian Keg Perb &amp; Peng'!$A$4,IF('Koreksi (p)'!CK41='Isian Keg Perb &amp; Peng'!BX$5,'Isian Keg Perb &amp; Peng'!$A$5,IF('Koreksi (p)'!CK41='Isian Keg Perb &amp; Peng'!BX$6,'Isian Keg Perb &amp; Peng'!$A$6,IF('Koreksi (p)'!CK41='Isian Keg Perb &amp; Peng'!BX$7,'Isian Keg Perb &amp; Peng'!$A$7,IF('Koreksi (p)'!CK41='Isian Keg Perb &amp; Peng'!BX$8,'Isian Keg Perb &amp; Peng'!$A$8,IF('Koreksi (p)'!CK41='Isian Keg Perb &amp; Peng'!BX$9,'Isian Keg Perb &amp; Peng'!$A$9,IF('Koreksi (p)'!CK41='Isian Keg Perb &amp; Peng'!BX$10,'Isian Keg Perb &amp; Peng'!$A$10,IF('Koreksi (p)'!CK41='Isian Keg Perb &amp; Peng'!BX$11,'Isian Keg Perb &amp; Peng'!$A$11,IF('Koreksi (p)'!CK41='Isian Keg Perb &amp; Peng'!BX$12,'Isian Keg Perb &amp; Peng'!$A$12,IF('Koreksi (p)'!CK41='Isian Keg Perb &amp; Peng'!BX$13,'Isian Keg Perb &amp; Peng'!$A$13," "))))))))))</f>
        <v xml:space="preserve"> </v>
      </c>
      <c r="AO40" s="150" t="str">
        <f>IF('Koreksi (p)'!CL41='Isian Keg Perb &amp; Peng'!BY$4,'Isian Keg Perb &amp; Peng'!$A$4,IF('Koreksi (p)'!CL41='Isian Keg Perb &amp; Peng'!BY$5,'Isian Keg Perb &amp; Peng'!$A$5,IF('Koreksi (p)'!CL41='Isian Keg Perb &amp; Peng'!BY$6,'Isian Keg Perb &amp; Peng'!$A$6,IF('Koreksi (p)'!CL41='Isian Keg Perb &amp; Peng'!BY$7,'Isian Keg Perb &amp; Peng'!$A$7,IF('Koreksi (p)'!CL41='Isian Keg Perb &amp; Peng'!BY$8,'Isian Keg Perb &amp; Peng'!$A$8,IF('Koreksi (p)'!CL41='Isian Keg Perb &amp; Peng'!BY$9,'Isian Keg Perb &amp; Peng'!$A$9,IF('Koreksi (p)'!CL41='Isian Keg Perb &amp; Peng'!BY$10,'Isian Keg Perb &amp; Peng'!$A$10,IF('Koreksi (p)'!CL41='Isian Keg Perb &amp; Peng'!BY$11,'Isian Keg Perb &amp; Peng'!$A$11,IF('Koreksi (p)'!CL41='Isian Keg Perb &amp; Peng'!BY$12,'Isian Keg Perb &amp; Peng'!$A$12,IF('Koreksi (p)'!CL41='Isian Keg Perb &amp; Peng'!BY$13,'Isian Keg Perb &amp; Peng'!$A$13," "))))))))))</f>
        <v xml:space="preserve"> </v>
      </c>
      <c r="AP40" s="150" t="str">
        <f>IF('Koreksi (p)'!CM41='Isian Keg Perb &amp; Peng'!BZ$4,'Isian Keg Perb &amp; Peng'!$A$4,IF('Koreksi (p)'!CM41='Isian Keg Perb &amp; Peng'!BZ$5,'Isian Keg Perb &amp; Peng'!$A$5,IF('Koreksi (p)'!CM41='Isian Keg Perb &amp; Peng'!BZ$6,'Isian Keg Perb &amp; Peng'!$A$6,IF('Koreksi (p)'!CM41='Isian Keg Perb &amp; Peng'!BZ$7,'Isian Keg Perb &amp; Peng'!$A$7,IF('Koreksi (p)'!CM41='Isian Keg Perb &amp; Peng'!BZ$8,'Isian Keg Perb &amp; Peng'!$A$8,IF('Koreksi (p)'!CM41='Isian Keg Perb &amp; Peng'!BZ$9,'Isian Keg Perb &amp; Peng'!$A$9,IF('Koreksi (p)'!CM41='Isian Keg Perb &amp; Peng'!BZ$10,'Isian Keg Perb &amp; Peng'!$A$10,IF('Koreksi (p)'!CM41='Isian Keg Perb &amp; Peng'!BZ$11,'Isian Keg Perb &amp; Peng'!$A$11,IF('Koreksi (p)'!CM41='Isian Keg Perb &amp; Peng'!BZ$12,'Isian Keg Perb &amp; Peng'!$A$12,IF('Koreksi (p)'!CM41='Isian Keg Perb &amp; Peng'!BZ$13,'Isian Keg Perb &amp; Peng'!$A$13," "))))))))))</f>
        <v xml:space="preserve"> </v>
      </c>
      <c r="AQ40" s="150" t="str">
        <f>IF('Koreksi (p)'!CN41='Isian Keg Perb &amp; Peng'!CA$4,'Isian Keg Perb &amp; Peng'!$A$4,IF('Koreksi (p)'!CN41='Isian Keg Perb &amp; Peng'!CA$5,'Isian Keg Perb &amp; Peng'!$A$5,IF('Koreksi (p)'!CN41='Isian Keg Perb &amp; Peng'!CA$6,'Isian Keg Perb &amp; Peng'!$A$6,IF('Koreksi (p)'!CN41='Isian Keg Perb &amp; Peng'!CA$7,'Isian Keg Perb &amp; Peng'!$A$7,IF('Koreksi (p)'!CN41='Isian Keg Perb &amp; Peng'!CA$8,'Isian Keg Perb &amp; Peng'!$A$8,IF('Koreksi (p)'!CN41='Isian Keg Perb &amp; Peng'!CA$9,'Isian Keg Perb &amp; Peng'!$A$9,IF('Koreksi (p)'!CN41='Isian Keg Perb &amp; Peng'!CA$10,'Isian Keg Perb &amp; Peng'!$A$10,IF('Koreksi (p)'!CN41='Isian Keg Perb &amp; Peng'!CA$11,'Isian Keg Perb &amp; Peng'!$A$11,IF('Koreksi (p)'!CN41='Isian Keg Perb &amp; Peng'!CA$12,'Isian Keg Perb &amp; Peng'!$A$12,IF('Koreksi (p)'!CN41='Isian Keg Perb &amp; Peng'!CA$13,'Isian Keg Perb &amp; Peng'!$A$13," "))))))))))</f>
        <v xml:space="preserve"> </v>
      </c>
      <c r="AR40" s="150" t="str">
        <f>IF('Koreksi (p)'!CO41='Isian Keg Perb &amp; Peng'!CB$4,'Isian Keg Perb &amp; Peng'!$A$4,IF('Koreksi (p)'!CO41='Isian Keg Perb &amp; Peng'!CB$5,'Isian Keg Perb &amp; Peng'!$A$5,IF('Koreksi (p)'!CO41='Isian Keg Perb &amp; Peng'!CB$6,'Isian Keg Perb &amp; Peng'!$A$6,IF('Koreksi (p)'!CO41='Isian Keg Perb &amp; Peng'!CB$7,'Isian Keg Perb &amp; Peng'!$A$7,IF('Koreksi (p)'!CO41='Isian Keg Perb &amp; Peng'!CB$8,'Isian Keg Perb &amp; Peng'!$A$8,IF('Koreksi (p)'!CO41='Isian Keg Perb &amp; Peng'!CB$9,'Isian Keg Perb &amp; Peng'!$A$9,IF('Koreksi (p)'!CO41='Isian Keg Perb &amp; Peng'!CB$10,'Isian Keg Perb &amp; Peng'!$A$10,IF('Koreksi (p)'!CO41='Isian Keg Perb &amp; Peng'!CB$11,'Isian Keg Perb &amp; Peng'!$A$11,IF('Koreksi (p)'!CO41='Isian Keg Perb &amp; Peng'!CB$12,'Isian Keg Perb &amp; Peng'!$A$12,IF('Koreksi (p)'!CO41='Isian Keg Perb &amp; Peng'!CB$13,'Isian Keg Perb &amp; Peng'!$A$13," "))))))))))</f>
        <v xml:space="preserve"> </v>
      </c>
      <c r="AS40" s="150" t="str">
        <f>IF('Koreksi (p)'!CP41='Isian Keg Perb &amp; Peng'!CC$4,'Isian Keg Perb &amp; Peng'!$A$4,IF('Koreksi (p)'!CP41='Isian Keg Perb &amp; Peng'!CC$5,'Isian Keg Perb &amp; Peng'!$A$5,IF('Koreksi (p)'!CP41='Isian Keg Perb &amp; Peng'!CC$6,'Isian Keg Perb &amp; Peng'!$A$6,IF('Koreksi (p)'!CP41='Isian Keg Perb &amp; Peng'!CC$7,'Isian Keg Perb &amp; Peng'!$A$7,IF('Koreksi (p)'!CP41='Isian Keg Perb &amp; Peng'!CC$8,'Isian Keg Perb &amp; Peng'!$A$8,IF('Koreksi (p)'!CP41='Isian Keg Perb &amp; Peng'!CC$9,'Isian Keg Perb &amp; Peng'!$A$9,IF('Koreksi (p)'!CP41='Isian Keg Perb &amp; Peng'!CC$10,'Isian Keg Perb &amp; Peng'!$A$10,IF('Koreksi (p)'!CP41='Isian Keg Perb &amp; Peng'!CC$11,'Isian Keg Perb &amp; Peng'!$A$11,IF('Koreksi (p)'!CP41='Isian Keg Perb &amp; Peng'!CC$12,'Isian Keg Perb &amp; Peng'!$A$12,IF('Koreksi (p)'!CP41='Isian Keg Perb &amp; Peng'!CC$13,'Isian Keg Perb &amp; Peng'!$A$13," "))))))))))</f>
        <v xml:space="preserve"> </v>
      </c>
      <c r="AT40" s="150" t="str">
        <f t="shared" si="0"/>
        <v xml:space="preserve"> Besaran Pokok/Turunan     tiga                                </v>
      </c>
      <c r="AU40" s="150">
        <f t="shared" si="1"/>
        <v>2</v>
      </c>
      <c r="AV40" s="150" t="str">
        <f t="shared" si="2"/>
        <v xml:space="preserve">Besaran Pokok/Turunan, </v>
      </c>
      <c r="AW40" s="150" t="e">
        <f t="shared" si="3"/>
        <v>#VALUE!</v>
      </c>
      <c r="AX40" s="150" t="str">
        <f t="shared" si="4"/>
        <v/>
      </c>
      <c r="AY40" s="150">
        <f t="shared" si="5"/>
        <v>28</v>
      </c>
      <c r="AZ40" s="150" t="str">
        <f t="shared" si="6"/>
        <v xml:space="preserve">tiga, </v>
      </c>
      <c r="BA40" s="150" t="e">
        <f t="shared" si="7"/>
        <v>#VALUE!</v>
      </c>
      <c r="BB40" s="150" t="str">
        <f t="shared" si="8"/>
        <v/>
      </c>
      <c r="BC40" s="150" t="e">
        <f t="shared" si="9"/>
        <v>#VALUE!</v>
      </c>
      <c r="BD40" s="150" t="str">
        <f t="shared" si="10"/>
        <v/>
      </c>
      <c r="BE40" s="150" t="e">
        <f t="shared" si="11"/>
        <v>#VALUE!</v>
      </c>
      <c r="BF40" s="150" t="str">
        <f t="shared" si="12"/>
        <v/>
      </c>
      <c r="BG40" s="150" t="e">
        <f t="shared" si="13"/>
        <v>#VALUE!</v>
      </c>
      <c r="BH40" s="150" t="str">
        <f t="shared" si="14"/>
        <v/>
      </c>
      <c r="BI40" s="150" t="e">
        <f t="shared" si="15"/>
        <v>#VALUE!</v>
      </c>
      <c r="BJ40" s="150" t="str">
        <f t="shared" si="16"/>
        <v/>
      </c>
      <c r="BK40" s="150" t="e">
        <f t="shared" si="17"/>
        <v>#VALUE!</v>
      </c>
      <c r="BL40" s="150" t="str">
        <f t="shared" si="18"/>
        <v/>
      </c>
      <c r="BM40" s="150" t="e">
        <f t="shared" si="19"/>
        <v>#VALUE!</v>
      </c>
      <c r="BN40" s="150" t="str">
        <f t="shared" si="20"/>
        <v/>
      </c>
      <c r="BO40" s="26" t="str">
        <f t="shared" si="21"/>
        <v xml:space="preserve">Besaran Pokok/Turunan, tiga, </v>
      </c>
      <c r="BP40" s="27" t="str">
        <f>IF(E40="X",'Isian Keg Perb &amp; Peng'!$CE$4,"")</f>
        <v/>
      </c>
      <c r="BQ40" s="27" t="str">
        <f>IF(E40="X",'Isian Keg Perb &amp; Peng'!$CF$4,"")</f>
        <v/>
      </c>
    </row>
    <row r="41" spans="2:69" s="30" customFormat="1" ht="59.25" hidden="1" customHeight="1">
      <c r="B41" s="27">
        <f>'Analisis (p)'!A43</f>
        <v>30</v>
      </c>
      <c r="C41" s="25" t="str">
        <f>'Analisis (p)'!B43</f>
        <v>WAHYU ANGGUN SASMITA DEWI</v>
      </c>
      <c r="D41" s="32"/>
      <c r="E41" s="27" t="str">
        <f>'Analisis (p)'!CJ43</f>
        <v>-</v>
      </c>
      <c r="F41" s="150" t="str">
        <f>IF('Koreksi (p)'!BC42='Isian Keg Perb &amp; Peng'!AP$4,'Isian Keg Perb &amp; Peng'!$A$4,IF('Koreksi (p)'!BC42='Isian Keg Perb &amp; Peng'!AP$5,'Isian Keg Perb &amp; Peng'!$A$5,IF('Koreksi (p)'!BC42='Isian Keg Perb &amp; Peng'!AP$6,'Isian Keg Perb &amp; Peng'!$A$6,IF('Koreksi (p)'!BC42='Isian Keg Perb &amp; Peng'!AP$7,'Isian Keg Perb &amp; Peng'!$A$7,IF('Koreksi (p)'!BC42='Isian Keg Perb &amp; Peng'!AP$8,'Isian Keg Perb &amp; Peng'!$A$8,IF('Koreksi (p)'!BC42='Isian Keg Perb &amp; Peng'!AP$9,'Isian Keg Perb &amp; Peng'!$A$9,IF('Koreksi (p)'!BC42='Isian Keg Perb &amp; Peng'!AP$10,'Isian Keg Perb &amp; Peng'!$A$10,IF('Koreksi (p)'!BC42='Isian Keg Perb &amp; Peng'!AP$11,'Isian Keg Perb &amp; Peng'!$A$11,IF('Koreksi (p)'!BC42='Isian Keg Perb &amp; Peng'!AP$12,'Isian Keg Perb &amp; Peng'!$A$12,IF('Koreksi (p)'!BC42='Isian Keg Perb &amp; Peng'!AP$13,'Isian Keg Perb &amp; Peng'!$A$13," "))))))))))</f>
        <v>Besaran Pokok/Turunan</v>
      </c>
      <c r="G41" s="150" t="str">
        <f>IF('Koreksi (p)'!BD42='Isian Keg Perb &amp; Peng'!AQ$4,'Isian Keg Perb &amp; Peng'!$A$4,IF('Koreksi (p)'!BD42='Isian Keg Perb &amp; Peng'!AQ$5,'Isian Keg Perb &amp; Peng'!$A$5,IF('Koreksi (p)'!BD42='Isian Keg Perb &amp; Peng'!AQ$6,'Isian Keg Perb &amp; Peng'!$A$6,IF('Koreksi (p)'!BD42='Isian Keg Perb &amp; Peng'!AQ$7,'Isian Keg Perb &amp; Peng'!$A$7,IF('Koreksi (p)'!BD42='Isian Keg Perb &amp; Peng'!AQ$8,'Isian Keg Perb &amp; Peng'!$A$8,IF('Koreksi (p)'!BD42='Isian Keg Perb &amp; Peng'!AQ$9,'Isian Keg Perb &amp; Peng'!$A$9,IF('Koreksi (p)'!BD42='Isian Keg Perb &amp; Peng'!AQ$10,'Isian Keg Perb &amp; Peng'!$A$10,IF('Koreksi (p)'!BD42='Isian Keg Perb &amp; Peng'!AQ$11,'Isian Keg Perb &amp; Peng'!$A$11,IF('Koreksi (p)'!BD42='Isian Keg Perb &amp; Peng'!AQ$12,'Isian Keg Perb &amp; Peng'!$A$12,IF('Koreksi (p)'!BD42='Isian Keg Perb &amp; Peng'!AQ$13,'Isian Keg Perb &amp; Peng'!$A$13," "))))))))))</f>
        <v xml:space="preserve"> </v>
      </c>
      <c r="H41" s="150" t="str">
        <f>IF('Koreksi (p)'!BE42='Isian Keg Perb &amp; Peng'!AR$4,'Isian Keg Perb &amp; Peng'!$A$4,IF('Koreksi (p)'!BE42='Isian Keg Perb &amp; Peng'!AR$5,'Isian Keg Perb &amp; Peng'!$A$5,IF('Koreksi (p)'!BE42='Isian Keg Perb &amp; Peng'!AR$6,'Isian Keg Perb &amp; Peng'!$A$6,IF('Koreksi (p)'!BE42='Isian Keg Perb &amp; Peng'!AR$7,'Isian Keg Perb &amp; Peng'!$A$7,IF('Koreksi (p)'!BE42='Isian Keg Perb &amp; Peng'!AR$8,'Isian Keg Perb &amp; Peng'!$A$8,IF('Koreksi (p)'!BE42='Isian Keg Perb &amp; Peng'!AR$9,'Isian Keg Perb &amp; Peng'!$A$9,IF('Koreksi (p)'!BE42='Isian Keg Perb &amp; Peng'!AR$10,'Isian Keg Perb &amp; Peng'!$A$10,IF('Koreksi (p)'!BE42='Isian Keg Perb &amp; Peng'!AR$11,'Isian Keg Perb &amp; Peng'!$A$11,IF('Koreksi (p)'!BE42='Isian Keg Perb &amp; Peng'!AR$12,'Isian Keg Perb &amp; Peng'!$A$12,IF('Koreksi (p)'!BE42='Isian Keg Perb &amp; Peng'!AR$13,'Isian Keg Perb &amp; Peng'!$A$13," "))))))))))</f>
        <v xml:space="preserve"> </v>
      </c>
      <c r="I41" s="150" t="str">
        <f>IF('Koreksi (p)'!BF42='Isian Keg Perb &amp; Peng'!AS$4,'Isian Keg Perb &amp; Peng'!$A$4,IF('Koreksi (p)'!BF42='Isian Keg Perb &amp; Peng'!AS$5,'Isian Keg Perb &amp; Peng'!$A$5,IF('Koreksi (p)'!BF42='Isian Keg Perb &amp; Peng'!AS$6,'Isian Keg Perb &amp; Peng'!$A$6,IF('Koreksi (p)'!BF42='Isian Keg Perb &amp; Peng'!AS$7,'Isian Keg Perb &amp; Peng'!$A$7,IF('Koreksi (p)'!BF42='Isian Keg Perb &amp; Peng'!AS$8,'Isian Keg Perb &amp; Peng'!$A$8,IF('Koreksi (p)'!BF42='Isian Keg Perb &amp; Peng'!AS$9,'Isian Keg Perb &amp; Peng'!$A$9,IF('Koreksi (p)'!BF42='Isian Keg Perb &amp; Peng'!AS$10,'Isian Keg Perb &amp; Peng'!$A$10,IF('Koreksi (p)'!BF42='Isian Keg Perb &amp; Peng'!AS$11,'Isian Keg Perb &amp; Peng'!$A$11,IF('Koreksi (p)'!BF42='Isian Keg Perb &amp; Peng'!AS$12,'Isian Keg Perb &amp; Peng'!$A$12,IF('Koreksi (p)'!BF42='Isian Keg Perb &amp; Peng'!AS$13,'Isian Keg Perb &amp; Peng'!$A$13," "))))))))))</f>
        <v xml:space="preserve"> </v>
      </c>
      <c r="J41" s="150" t="str">
        <f>IF('Koreksi (p)'!BG42='Isian Keg Perb &amp; Peng'!AT$4,'Isian Keg Perb &amp; Peng'!$A$4,IF('Koreksi (p)'!BG42='Isian Keg Perb &amp; Peng'!AT$5,'Isian Keg Perb &amp; Peng'!$A$5,IF('Koreksi (p)'!BG42='Isian Keg Perb &amp; Peng'!AT$6,'Isian Keg Perb &amp; Peng'!$A$6,IF('Koreksi (p)'!BG42='Isian Keg Perb &amp; Peng'!AT$7,'Isian Keg Perb &amp; Peng'!$A$7,IF('Koreksi (p)'!BG42='Isian Keg Perb &amp; Peng'!AT$8,'Isian Keg Perb &amp; Peng'!$A$8,IF('Koreksi (p)'!BG42='Isian Keg Perb &amp; Peng'!AT$9,'Isian Keg Perb &amp; Peng'!$A$9,IF('Koreksi (p)'!BG42='Isian Keg Perb &amp; Peng'!AT$10,'Isian Keg Perb &amp; Peng'!$A$10,IF('Koreksi (p)'!BG42='Isian Keg Perb &amp; Peng'!AT$11,'Isian Keg Perb &amp; Peng'!$A$11,IF('Koreksi (p)'!BG42='Isian Keg Perb &amp; Peng'!AT$12,'Isian Keg Perb &amp; Peng'!$A$12,IF('Koreksi (p)'!BG42='Isian Keg Perb &amp; Peng'!AT$13,'Isian Keg Perb &amp; Peng'!$A$13," "))))))))))</f>
        <v xml:space="preserve"> </v>
      </c>
      <c r="K41" s="150" t="str">
        <f>IF('Koreksi (p)'!BH42='Isian Keg Perb &amp; Peng'!AU$4,'Isian Keg Perb &amp; Peng'!$A$4,IF('Koreksi (p)'!BH42='Isian Keg Perb &amp; Peng'!AU$5,'Isian Keg Perb &amp; Peng'!$A$5,IF('Koreksi (p)'!BH42='Isian Keg Perb &amp; Peng'!AU$6,'Isian Keg Perb &amp; Peng'!$A$6,IF('Koreksi (p)'!BH42='Isian Keg Perb &amp; Peng'!AU$7,'Isian Keg Perb &amp; Peng'!$A$7,IF('Koreksi (p)'!BH42='Isian Keg Perb &amp; Peng'!AU$8,'Isian Keg Perb &amp; Peng'!$A$8,IF('Koreksi (p)'!BH42='Isian Keg Perb &amp; Peng'!AU$9,'Isian Keg Perb &amp; Peng'!$A$9,IF('Koreksi (p)'!BH42='Isian Keg Perb &amp; Peng'!AU$10,'Isian Keg Perb &amp; Peng'!$A$10,IF('Koreksi (p)'!BH42='Isian Keg Perb &amp; Peng'!AU$11,'Isian Keg Perb &amp; Peng'!$A$11,IF('Koreksi (p)'!BH42='Isian Keg Perb &amp; Peng'!AU$12,'Isian Keg Perb &amp; Peng'!$A$12,IF('Koreksi (p)'!BH42='Isian Keg Perb &amp; Peng'!AU$13,'Isian Keg Perb &amp; Peng'!$A$13," "))))))))))</f>
        <v xml:space="preserve"> </v>
      </c>
      <c r="L41" s="150" t="str">
        <f>IF('Koreksi (p)'!BI42='Isian Keg Perb &amp; Peng'!AV$4,'Isian Keg Perb &amp; Peng'!$A$4,IF('Koreksi (p)'!BI42='Isian Keg Perb &amp; Peng'!AV$5,'Isian Keg Perb &amp; Peng'!$A$5,IF('Koreksi (p)'!BI42='Isian Keg Perb &amp; Peng'!AV$6,'Isian Keg Perb &amp; Peng'!$A$6,IF('Koreksi (p)'!BI42='Isian Keg Perb &amp; Peng'!AV$7,'Isian Keg Perb &amp; Peng'!$A$7,IF('Koreksi (p)'!BI42='Isian Keg Perb &amp; Peng'!AV$8,'Isian Keg Perb &amp; Peng'!$A$8,IF('Koreksi (p)'!BI42='Isian Keg Perb &amp; Peng'!AV$9,'Isian Keg Perb &amp; Peng'!$A$9,IF('Koreksi (p)'!BI42='Isian Keg Perb &amp; Peng'!AV$10,'Isian Keg Perb &amp; Peng'!$A$10,IF('Koreksi (p)'!BI42='Isian Keg Perb &amp; Peng'!AV$11,'Isian Keg Perb &amp; Peng'!$A$11,IF('Koreksi (p)'!BI42='Isian Keg Perb &amp; Peng'!AV$12,'Isian Keg Perb &amp; Peng'!$A$12,IF('Koreksi (p)'!BI42='Isian Keg Perb &amp; Peng'!AV$13,'Isian Keg Perb &amp; Peng'!$A$13," "))))))))))</f>
        <v xml:space="preserve"> </v>
      </c>
      <c r="M41" s="150" t="str">
        <f>IF('Koreksi (p)'!BJ42='Isian Keg Perb &amp; Peng'!AW$4,'Isian Keg Perb &amp; Peng'!$A$4,IF('Koreksi (p)'!BJ42='Isian Keg Perb &amp; Peng'!AW$5,'Isian Keg Perb &amp; Peng'!$A$5,IF('Koreksi (p)'!BJ42='Isian Keg Perb &amp; Peng'!AW$6,'Isian Keg Perb &amp; Peng'!$A$6,IF('Koreksi (p)'!BJ42='Isian Keg Perb &amp; Peng'!AW$7,'Isian Keg Perb &amp; Peng'!$A$7,IF('Koreksi (p)'!BJ42='Isian Keg Perb &amp; Peng'!AW$8,'Isian Keg Perb &amp; Peng'!$A$8,IF('Koreksi (p)'!BJ42='Isian Keg Perb &amp; Peng'!AW$9,'Isian Keg Perb &amp; Peng'!$A$9,IF('Koreksi (p)'!BJ42='Isian Keg Perb &amp; Peng'!AW$10,'Isian Keg Perb &amp; Peng'!$A$10,IF('Koreksi (p)'!BJ42='Isian Keg Perb &amp; Peng'!AW$11,'Isian Keg Perb &amp; Peng'!$A$11,IF('Koreksi (p)'!BJ42='Isian Keg Perb &amp; Peng'!AW$12,'Isian Keg Perb &amp; Peng'!$A$12,IF('Koreksi (p)'!BJ42='Isian Keg Perb &amp; Peng'!AW$13,'Isian Keg Perb &amp; Peng'!$A$13," "))))))))))</f>
        <v xml:space="preserve"> </v>
      </c>
      <c r="N41" s="150" t="str">
        <f>IF('Koreksi (p)'!BK42='Isian Keg Perb &amp; Peng'!AX$4,'Isian Keg Perb &amp; Peng'!$A$4,IF('Koreksi (p)'!BK42='Isian Keg Perb &amp; Peng'!AX$5,'Isian Keg Perb &amp; Peng'!$A$5,IF('Koreksi (p)'!BK42='Isian Keg Perb &amp; Peng'!AX$6,'Isian Keg Perb &amp; Peng'!$A$6,IF('Koreksi (p)'!BK42='Isian Keg Perb &amp; Peng'!AX$7,'Isian Keg Perb &amp; Peng'!$A$7,IF('Koreksi (p)'!BK42='Isian Keg Perb &amp; Peng'!AX$8,'Isian Keg Perb &amp; Peng'!$A$8,IF('Koreksi (p)'!BK42='Isian Keg Perb &amp; Peng'!AX$9,'Isian Keg Perb &amp; Peng'!$A$9,IF('Koreksi (p)'!BK42='Isian Keg Perb &amp; Peng'!AX$10,'Isian Keg Perb &amp; Peng'!$A$10,IF('Koreksi (p)'!BK42='Isian Keg Perb &amp; Peng'!AX$11,'Isian Keg Perb &amp; Peng'!$A$11,IF('Koreksi (p)'!BK42='Isian Keg Perb &amp; Peng'!AX$12,'Isian Keg Perb &amp; Peng'!$A$12,IF('Koreksi (p)'!BK42='Isian Keg Perb &amp; Peng'!AX$13,'Isian Keg Perb &amp; Peng'!$A$13," "))))))))))</f>
        <v xml:space="preserve"> </v>
      </c>
      <c r="O41" s="150" t="str">
        <f>IF('Koreksi (p)'!BL42='Isian Keg Perb &amp; Peng'!AY$4,'Isian Keg Perb &amp; Peng'!$A$4,IF('Koreksi (p)'!BL42='Isian Keg Perb &amp; Peng'!AY$5,'Isian Keg Perb &amp; Peng'!$A$5,IF('Koreksi (p)'!BL42='Isian Keg Perb &amp; Peng'!AY$6,'Isian Keg Perb &amp; Peng'!$A$6,IF('Koreksi (p)'!BL42='Isian Keg Perb &amp; Peng'!AY$7,'Isian Keg Perb &amp; Peng'!$A$7,IF('Koreksi (p)'!BL42='Isian Keg Perb &amp; Peng'!AY$8,'Isian Keg Perb &amp; Peng'!$A$8,IF('Koreksi (p)'!BL42='Isian Keg Perb &amp; Peng'!AY$9,'Isian Keg Perb &amp; Peng'!$A$9,IF('Koreksi (p)'!BL42='Isian Keg Perb &amp; Peng'!AY$10,'Isian Keg Perb &amp; Peng'!$A$10,IF('Koreksi (p)'!BL42='Isian Keg Perb &amp; Peng'!AY$11,'Isian Keg Perb &amp; Peng'!$A$11,IF('Koreksi (p)'!BL42='Isian Keg Perb &amp; Peng'!AY$12,'Isian Keg Perb &amp; Peng'!$A$12,IF('Koreksi (p)'!BL42='Isian Keg Perb &amp; Peng'!AY$13,'Isian Keg Perb &amp; Peng'!$A$13," "))))))))))</f>
        <v xml:space="preserve"> </v>
      </c>
      <c r="P41" s="150" t="str">
        <f>IF('Koreksi (p)'!BM42='Isian Keg Perb &amp; Peng'!AZ$4,'Isian Keg Perb &amp; Peng'!$A$4,IF('Koreksi (p)'!BM42='Isian Keg Perb &amp; Peng'!AZ$5,'Isian Keg Perb &amp; Peng'!$A$5,IF('Koreksi (p)'!BM42='Isian Keg Perb &amp; Peng'!AZ$6,'Isian Keg Perb &amp; Peng'!$A$6,IF('Koreksi (p)'!BM42='Isian Keg Perb &amp; Peng'!AZ$7,'Isian Keg Perb &amp; Peng'!$A$7,IF('Koreksi (p)'!BM42='Isian Keg Perb &amp; Peng'!AZ$8,'Isian Keg Perb &amp; Peng'!$A$8,IF('Koreksi (p)'!BM42='Isian Keg Perb &amp; Peng'!AZ$9,'Isian Keg Perb &amp; Peng'!$A$9,IF('Koreksi (p)'!BM42='Isian Keg Perb &amp; Peng'!AZ$10,'Isian Keg Perb &amp; Peng'!$A$10,IF('Koreksi (p)'!BM42='Isian Keg Perb &amp; Peng'!AZ$11,'Isian Keg Perb &amp; Peng'!$A$11,IF('Koreksi (p)'!BM42='Isian Keg Perb &amp; Peng'!AZ$12,'Isian Keg Perb &amp; Peng'!$A$12,IF('Koreksi (p)'!BM42='Isian Keg Perb &amp; Peng'!AZ$13,'Isian Keg Perb &amp; Peng'!$A$13," "))))))))))</f>
        <v xml:space="preserve"> </v>
      </c>
      <c r="Q41" s="150" t="str">
        <f>IF('Koreksi (p)'!BN42='Isian Keg Perb &amp; Peng'!BA$4,'Isian Keg Perb &amp; Peng'!$A$4,IF('Koreksi (p)'!BN42='Isian Keg Perb &amp; Peng'!BA$5,'Isian Keg Perb &amp; Peng'!$A$5,IF('Koreksi (p)'!BN42='Isian Keg Perb &amp; Peng'!BA$6,'Isian Keg Perb &amp; Peng'!$A$6,IF('Koreksi (p)'!BN42='Isian Keg Perb &amp; Peng'!BA$7,'Isian Keg Perb &amp; Peng'!$A$7,IF('Koreksi (p)'!BN42='Isian Keg Perb &amp; Peng'!BA$8,'Isian Keg Perb &amp; Peng'!$A$8,IF('Koreksi (p)'!BN42='Isian Keg Perb &amp; Peng'!BA$9,'Isian Keg Perb &amp; Peng'!$A$9,IF('Koreksi (p)'!BN42='Isian Keg Perb &amp; Peng'!BA$10,'Isian Keg Perb &amp; Peng'!$A$10,IF('Koreksi (p)'!BN42='Isian Keg Perb &amp; Peng'!BA$11,'Isian Keg Perb &amp; Peng'!$A$11,IF('Koreksi (p)'!BN42='Isian Keg Perb &amp; Peng'!BA$12,'Isian Keg Perb &amp; Peng'!$A$12,IF('Koreksi (p)'!BN42='Isian Keg Perb &amp; Peng'!BA$13,'Isian Keg Perb &amp; Peng'!$A$13," "))))))))))</f>
        <v xml:space="preserve"> </v>
      </c>
      <c r="R41" s="150" t="str">
        <f>IF('Koreksi (p)'!BO42='Isian Keg Perb &amp; Peng'!BB$4,'Isian Keg Perb &amp; Peng'!$A$4,IF('Koreksi (p)'!BO42='Isian Keg Perb &amp; Peng'!BB$5,'Isian Keg Perb &amp; Peng'!$A$5,IF('Koreksi (p)'!BO42='Isian Keg Perb &amp; Peng'!BB$6,'Isian Keg Perb &amp; Peng'!$A$6,IF('Koreksi (p)'!BO42='Isian Keg Perb &amp; Peng'!BB$7,'Isian Keg Perb &amp; Peng'!$A$7,IF('Koreksi (p)'!BO42='Isian Keg Perb &amp; Peng'!BB$8,'Isian Keg Perb &amp; Peng'!$A$8,IF('Koreksi (p)'!BO42='Isian Keg Perb &amp; Peng'!BB$9,'Isian Keg Perb &amp; Peng'!$A$9,IF('Koreksi (p)'!BO42='Isian Keg Perb &amp; Peng'!BB$10,'Isian Keg Perb &amp; Peng'!$A$10,IF('Koreksi (p)'!BO42='Isian Keg Perb &amp; Peng'!BB$11,'Isian Keg Perb &amp; Peng'!$A$11,IF('Koreksi (p)'!BO42='Isian Keg Perb &amp; Peng'!BB$12,'Isian Keg Perb &amp; Peng'!$A$12,IF('Koreksi (p)'!BO42='Isian Keg Perb &amp; Peng'!BB$13,'Isian Keg Perb &amp; Peng'!$A$13," "))))))))))</f>
        <v xml:space="preserve"> </v>
      </c>
      <c r="S41" s="150" t="str">
        <f>IF('Koreksi (p)'!BP42='Isian Keg Perb &amp; Peng'!BC$4,'Isian Keg Perb &amp; Peng'!$A$4,IF('Koreksi (p)'!BP42='Isian Keg Perb &amp; Peng'!BC$5,'Isian Keg Perb &amp; Peng'!$A$5,IF('Koreksi (p)'!BP42='Isian Keg Perb &amp; Peng'!BC$6,'Isian Keg Perb &amp; Peng'!$A$6,IF('Koreksi (p)'!BP42='Isian Keg Perb &amp; Peng'!BC$7,'Isian Keg Perb &amp; Peng'!$A$7,IF('Koreksi (p)'!BP42='Isian Keg Perb &amp; Peng'!BC$8,'Isian Keg Perb &amp; Peng'!$A$8,IF('Koreksi (p)'!BP42='Isian Keg Perb &amp; Peng'!BC$9,'Isian Keg Perb &amp; Peng'!$A$9,IF('Koreksi (p)'!BP42='Isian Keg Perb &amp; Peng'!BC$10,'Isian Keg Perb &amp; Peng'!$A$10,IF('Koreksi (p)'!BP42='Isian Keg Perb &amp; Peng'!BC$11,'Isian Keg Perb &amp; Peng'!$A$11,IF('Koreksi (p)'!BP42='Isian Keg Perb &amp; Peng'!BC$12,'Isian Keg Perb &amp; Peng'!$A$12,IF('Koreksi (p)'!BP42='Isian Keg Perb &amp; Peng'!BC$13,'Isian Keg Perb &amp; Peng'!$A$13," "))))))))))</f>
        <v xml:space="preserve"> </v>
      </c>
      <c r="T41" s="150" t="str">
        <f>IF('Koreksi (p)'!BQ42='Isian Keg Perb &amp; Peng'!BD$4,'Isian Keg Perb &amp; Peng'!$A$4,IF('Koreksi (p)'!BQ42='Isian Keg Perb &amp; Peng'!BD$5,'Isian Keg Perb &amp; Peng'!$A$5,IF('Koreksi (p)'!BQ42='Isian Keg Perb &amp; Peng'!BD$6,'Isian Keg Perb &amp; Peng'!$A$6,IF('Koreksi (p)'!BQ42='Isian Keg Perb &amp; Peng'!BD$7,'Isian Keg Perb &amp; Peng'!$A$7,IF('Koreksi (p)'!BQ42='Isian Keg Perb &amp; Peng'!BD$8,'Isian Keg Perb &amp; Peng'!$A$8,IF('Koreksi (p)'!BQ42='Isian Keg Perb &amp; Peng'!BD$9,'Isian Keg Perb &amp; Peng'!$A$9,IF('Koreksi (p)'!BQ42='Isian Keg Perb &amp; Peng'!BD$10,'Isian Keg Perb &amp; Peng'!$A$10,IF('Koreksi (p)'!BQ42='Isian Keg Perb &amp; Peng'!BD$11,'Isian Keg Perb &amp; Peng'!$A$11,IF('Koreksi (p)'!BQ42='Isian Keg Perb &amp; Peng'!BD$12,'Isian Keg Perb &amp; Peng'!$A$12,IF('Koreksi (p)'!BQ42='Isian Keg Perb &amp; Peng'!BD$13,'Isian Keg Perb &amp; Peng'!$A$13," "))))))))))</f>
        <v xml:space="preserve"> </v>
      </c>
      <c r="U41" s="150" t="str">
        <f>IF('Koreksi (p)'!BR42='Isian Keg Perb &amp; Peng'!BE$4,'Isian Keg Perb &amp; Peng'!$A$4,IF('Koreksi (p)'!BR42='Isian Keg Perb &amp; Peng'!BE$5,'Isian Keg Perb &amp; Peng'!$A$5,IF('Koreksi (p)'!BR42='Isian Keg Perb &amp; Peng'!BE$6,'Isian Keg Perb &amp; Peng'!$A$6,IF('Koreksi (p)'!BR42='Isian Keg Perb &amp; Peng'!BE$7,'Isian Keg Perb &amp; Peng'!$A$7,IF('Koreksi (p)'!BR42='Isian Keg Perb &amp; Peng'!BE$8,'Isian Keg Perb &amp; Peng'!$A$8,IF('Koreksi (p)'!BR42='Isian Keg Perb &amp; Peng'!BE$9,'Isian Keg Perb &amp; Peng'!$A$9,IF('Koreksi (p)'!BR42='Isian Keg Perb &amp; Peng'!BE$10,'Isian Keg Perb &amp; Peng'!$A$10,IF('Koreksi (p)'!BR42='Isian Keg Perb &amp; Peng'!BE$11,'Isian Keg Perb &amp; Peng'!$A$11,IF('Koreksi (p)'!BR42='Isian Keg Perb &amp; Peng'!BE$12,'Isian Keg Perb &amp; Peng'!$A$12,IF('Koreksi (p)'!BR42='Isian Keg Perb &amp; Peng'!BE$13,'Isian Keg Perb &amp; Peng'!$A$13," "))))))))))</f>
        <v xml:space="preserve"> </v>
      </c>
      <c r="V41" s="150" t="str">
        <f>IF('Koreksi (p)'!BS42='Isian Keg Perb &amp; Peng'!BF$4,'Isian Keg Perb &amp; Peng'!$A$4,IF('Koreksi (p)'!BS42='Isian Keg Perb &amp; Peng'!BF$5,'Isian Keg Perb &amp; Peng'!$A$5,IF('Koreksi (p)'!BS42='Isian Keg Perb &amp; Peng'!BF$6,'Isian Keg Perb &amp; Peng'!$A$6,IF('Koreksi (p)'!BS42='Isian Keg Perb &amp; Peng'!BF$7,'Isian Keg Perb &amp; Peng'!$A$7,IF('Koreksi (p)'!BS42='Isian Keg Perb &amp; Peng'!BF$8,'Isian Keg Perb &amp; Peng'!$A$8,IF('Koreksi (p)'!BS42='Isian Keg Perb &amp; Peng'!BF$9,'Isian Keg Perb &amp; Peng'!$A$9,IF('Koreksi (p)'!BS42='Isian Keg Perb &amp; Peng'!BF$10,'Isian Keg Perb &amp; Peng'!$A$10,IF('Koreksi (p)'!BS42='Isian Keg Perb &amp; Peng'!BF$11,'Isian Keg Perb &amp; Peng'!$A$11,IF('Koreksi (p)'!BS42='Isian Keg Perb &amp; Peng'!BF$12,'Isian Keg Perb &amp; Peng'!$A$12,IF('Koreksi (p)'!BS42='Isian Keg Perb &amp; Peng'!BF$13,'Isian Keg Perb &amp; Peng'!$A$13," "))))))))))</f>
        <v xml:space="preserve"> </v>
      </c>
      <c r="W41" s="150" t="str">
        <f>IF('Koreksi (p)'!BT42='Isian Keg Perb &amp; Peng'!BG$4,'Isian Keg Perb &amp; Peng'!$A$4,IF('Koreksi (p)'!BT42='Isian Keg Perb &amp; Peng'!BG$5,'Isian Keg Perb &amp; Peng'!$A$5,IF('Koreksi (p)'!BT42='Isian Keg Perb &amp; Peng'!BG$6,'Isian Keg Perb &amp; Peng'!$A$6,IF('Koreksi (p)'!BT42='Isian Keg Perb &amp; Peng'!BG$7,'Isian Keg Perb &amp; Peng'!$A$7,IF('Koreksi (p)'!BT42='Isian Keg Perb &amp; Peng'!BG$8,'Isian Keg Perb &amp; Peng'!$A$8,IF('Koreksi (p)'!BT42='Isian Keg Perb &amp; Peng'!BG$9,'Isian Keg Perb &amp; Peng'!$A$9,IF('Koreksi (p)'!BT42='Isian Keg Perb &amp; Peng'!BG$10,'Isian Keg Perb &amp; Peng'!$A$10,IF('Koreksi (p)'!BT42='Isian Keg Perb &amp; Peng'!BG$11,'Isian Keg Perb &amp; Peng'!$A$11,IF('Koreksi (p)'!BT42='Isian Keg Perb &amp; Peng'!BG$12,'Isian Keg Perb &amp; Peng'!$A$12,IF('Koreksi (p)'!BT42='Isian Keg Perb &amp; Peng'!BG$13,'Isian Keg Perb &amp; Peng'!$A$13," "))))))))))</f>
        <v xml:space="preserve"> </v>
      </c>
      <c r="X41" s="150" t="str">
        <f>IF('Koreksi (p)'!BU42='Isian Keg Perb &amp; Peng'!BH$4,'Isian Keg Perb &amp; Peng'!$A$4,IF('Koreksi (p)'!BU42='Isian Keg Perb &amp; Peng'!BH$5,'Isian Keg Perb &amp; Peng'!$A$5,IF('Koreksi (p)'!BU42='Isian Keg Perb &amp; Peng'!BH$6,'Isian Keg Perb &amp; Peng'!$A$6,IF('Koreksi (p)'!BU42='Isian Keg Perb &amp; Peng'!BH$7,'Isian Keg Perb &amp; Peng'!$A$7,IF('Koreksi (p)'!BU42='Isian Keg Perb &amp; Peng'!BH$8,'Isian Keg Perb &amp; Peng'!$A$8,IF('Koreksi (p)'!BU42='Isian Keg Perb &amp; Peng'!BH$9,'Isian Keg Perb &amp; Peng'!$A$9,IF('Koreksi (p)'!BU42='Isian Keg Perb &amp; Peng'!BH$10,'Isian Keg Perb &amp; Peng'!$A$10,IF('Koreksi (p)'!BU42='Isian Keg Perb &amp; Peng'!BH$11,'Isian Keg Perb &amp; Peng'!$A$11,IF('Koreksi (p)'!BU42='Isian Keg Perb &amp; Peng'!BH$12,'Isian Keg Perb &amp; Peng'!$A$12,IF('Koreksi (p)'!BU42='Isian Keg Perb &amp; Peng'!BH$13,'Isian Keg Perb &amp; Peng'!$A$13," "))))))))))</f>
        <v xml:space="preserve"> </v>
      </c>
      <c r="Y41" s="150" t="str">
        <f>IF('Koreksi (p)'!BV42='Isian Keg Perb &amp; Peng'!BI$4,'Isian Keg Perb &amp; Peng'!$A$4,IF('Koreksi (p)'!BV42='Isian Keg Perb &amp; Peng'!BI$5,'Isian Keg Perb &amp; Peng'!$A$5,IF('Koreksi (p)'!BV42='Isian Keg Perb &amp; Peng'!BI$6,'Isian Keg Perb &amp; Peng'!$A$6,IF('Koreksi (p)'!BV42='Isian Keg Perb &amp; Peng'!BI$7,'Isian Keg Perb &amp; Peng'!$A$7,IF('Koreksi (p)'!BV42='Isian Keg Perb &amp; Peng'!BI$8,'Isian Keg Perb &amp; Peng'!$A$8,IF('Koreksi (p)'!BV42='Isian Keg Perb &amp; Peng'!BI$9,'Isian Keg Perb &amp; Peng'!$A$9,IF('Koreksi (p)'!BV42='Isian Keg Perb &amp; Peng'!BI$10,'Isian Keg Perb &amp; Peng'!$A$10,IF('Koreksi (p)'!BV42='Isian Keg Perb &amp; Peng'!BI$11,'Isian Keg Perb &amp; Peng'!$A$11,IF('Koreksi (p)'!BV42='Isian Keg Perb &amp; Peng'!BI$12,'Isian Keg Perb &amp; Peng'!$A$12,IF('Koreksi (p)'!BV42='Isian Keg Perb &amp; Peng'!BI$13,'Isian Keg Perb &amp; Peng'!$A$13," "))))))))))</f>
        <v xml:space="preserve"> </v>
      </c>
      <c r="Z41" s="150" t="str">
        <f>IF('Koreksi (p)'!BW42='Isian Keg Perb &amp; Peng'!BJ$4,'Isian Keg Perb &amp; Peng'!$A$4,IF('Koreksi (p)'!BW42='Isian Keg Perb &amp; Peng'!BJ$5,'Isian Keg Perb &amp; Peng'!$A$5,IF('Koreksi (p)'!BW42='Isian Keg Perb &amp; Peng'!BJ$6,'Isian Keg Perb &amp; Peng'!$A$6,IF('Koreksi (p)'!BW42='Isian Keg Perb &amp; Peng'!BJ$7,'Isian Keg Perb &amp; Peng'!$A$7,IF('Koreksi (p)'!BW42='Isian Keg Perb &amp; Peng'!BJ$8,'Isian Keg Perb &amp; Peng'!$A$8,IF('Koreksi (p)'!BW42='Isian Keg Perb &amp; Peng'!BJ$9,'Isian Keg Perb &amp; Peng'!$A$9,IF('Koreksi (p)'!BW42='Isian Keg Perb &amp; Peng'!BJ$10,'Isian Keg Perb &amp; Peng'!$A$10,IF('Koreksi (p)'!BW42='Isian Keg Perb &amp; Peng'!BJ$11,'Isian Keg Perb &amp; Peng'!$A$11,IF('Koreksi (p)'!BW42='Isian Keg Perb &amp; Peng'!BJ$12,'Isian Keg Perb &amp; Peng'!$A$12,IF('Koreksi (p)'!BW42='Isian Keg Perb &amp; Peng'!BJ$13,'Isian Keg Perb &amp; Peng'!$A$13," "))))))))))</f>
        <v xml:space="preserve"> </v>
      </c>
      <c r="AA41" s="150" t="str">
        <f>IF('Koreksi (p)'!BX42='Isian Keg Perb &amp; Peng'!BK$4,'Isian Keg Perb &amp; Peng'!$A$4,IF('Koreksi (p)'!BX42='Isian Keg Perb &amp; Peng'!BK$5,'Isian Keg Perb &amp; Peng'!$A$5,IF('Koreksi (p)'!BX42='Isian Keg Perb &amp; Peng'!BK$6,'Isian Keg Perb &amp; Peng'!$A$6,IF('Koreksi (p)'!BX42='Isian Keg Perb &amp; Peng'!BK$7,'Isian Keg Perb &amp; Peng'!$A$7,IF('Koreksi (p)'!BX42='Isian Keg Perb &amp; Peng'!BK$8,'Isian Keg Perb &amp; Peng'!$A$8,IF('Koreksi (p)'!BX42='Isian Keg Perb &amp; Peng'!BK$9,'Isian Keg Perb &amp; Peng'!$A$9,IF('Koreksi (p)'!BX42='Isian Keg Perb &amp; Peng'!BK$10,'Isian Keg Perb &amp; Peng'!$A$10,IF('Koreksi (p)'!BX42='Isian Keg Perb &amp; Peng'!BK$11,'Isian Keg Perb &amp; Peng'!$A$11,IF('Koreksi (p)'!BX42='Isian Keg Perb &amp; Peng'!BK$12,'Isian Keg Perb &amp; Peng'!$A$12,IF('Koreksi (p)'!BX42='Isian Keg Perb &amp; Peng'!BK$13,'Isian Keg Perb &amp; Peng'!$A$13," "))))))))))</f>
        <v xml:space="preserve"> </v>
      </c>
      <c r="AB41" s="150" t="str">
        <f>IF('Koreksi (p)'!BY42='Isian Keg Perb &amp; Peng'!BL$4,'Isian Keg Perb &amp; Peng'!$A$4,IF('Koreksi (p)'!BY42='Isian Keg Perb &amp; Peng'!BL$5,'Isian Keg Perb &amp; Peng'!$A$5,IF('Koreksi (p)'!BY42='Isian Keg Perb &amp; Peng'!BL$6,'Isian Keg Perb &amp; Peng'!$A$6,IF('Koreksi (p)'!BY42='Isian Keg Perb &amp; Peng'!BL$7,'Isian Keg Perb &amp; Peng'!$A$7,IF('Koreksi (p)'!BY42='Isian Keg Perb &amp; Peng'!BL$8,'Isian Keg Perb &amp; Peng'!$A$8,IF('Koreksi (p)'!BY42='Isian Keg Perb &amp; Peng'!BL$9,'Isian Keg Perb &amp; Peng'!$A$9,IF('Koreksi (p)'!BY42='Isian Keg Perb &amp; Peng'!BL$10,'Isian Keg Perb &amp; Peng'!$A$10,IF('Koreksi (p)'!BY42='Isian Keg Perb &amp; Peng'!BL$11,'Isian Keg Perb &amp; Peng'!$A$11,IF('Koreksi (p)'!BY42='Isian Keg Perb &amp; Peng'!BL$12,'Isian Keg Perb &amp; Peng'!$A$12,IF('Koreksi (p)'!BY42='Isian Keg Perb &amp; Peng'!BL$13,'Isian Keg Perb &amp; Peng'!$A$13," "))))))))))</f>
        <v xml:space="preserve"> </v>
      </c>
      <c r="AC41" s="150" t="str">
        <f>IF('Koreksi (p)'!BZ42='Isian Keg Perb &amp; Peng'!BM$4,'Isian Keg Perb &amp; Peng'!$A$4,IF('Koreksi (p)'!BZ42='Isian Keg Perb &amp; Peng'!BM$5,'Isian Keg Perb &amp; Peng'!$A$5,IF('Koreksi (p)'!BZ42='Isian Keg Perb &amp; Peng'!BM$6,'Isian Keg Perb &amp; Peng'!$A$6,IF('Koreksi (p)'!BZ42='Isian Keg Perb &amp; Peng'!BM$7,'Isian Keg Perb &amp; Peng'!$A$7,IF('Koreksi (p)'!BZ42='Isian Keg Perb &amp; Peng'!BM$8,'Isian Keg Perb &amp; Peng'!$A$8,IF('Koreksi (p)'!BZ42='Isian Keg Perb &amp; Peng'!BM$9,'Isian Keg Perb &amp; Peng'!$A$9,IF('Koreksi (p)'!BZ42='Isian Keg Perb &amp; Peng'!BM$10,'Isian Keg Perb &amp; Peng'!$A$10,IF('Koreksi (p)'!BZ42='Isian Keg Perb &amp; Peng'!BM$11,'Isian Keg Perb &amp; Peng'!$A$11,IF('Koreksi (p)'!BZ42='Isian Keg Perb &amp; Peng'!BM$12,'Isian Keg Perb &amp; Peng'!$A$12,IF('Koreksi (p)'!BZ42='Isian Keg Perb &amp; Peng'!BM$13,'Isian Keg Perb &amp; Peng'!$A$13," "))))))))))</f>
        <v xml:space="preserve"> </v>
      </c>
      <c r="AD41" s="150" t="str">
        <f>IF('Koreksi (p)'!CA42='Isian Keg Perb &amp; Peng'!BN$4,'Isian Keg Perb &amp; Peng'!$A$4,IF('Koreksi (p)'!CA42='Isian Keg Perb &amp; Peng'!BN$5,'Isian Keg Perb &amp; Peng'!$A$5,IF('Koreksi (p)'!CA42='Isian Keg Perb &amp; Peng'!BN$6,'Isian Keg Perb &amp; Peng'!$A$6,IF('Koreksi (p)'!CA42='Isian Keg Perb &amp; Peng'!BN$7,'Isian Keg Perb &amp; Peng'!$A$7,IF('Koreksi (p)'!CA42='Isian Keg Perb &amp; Peng'!BN$8,'Isian Keg Perb &amp; Peng'!$A$8,IF('Koreksi (p)'!CA42='Isian Keg Perb &amp; Peng'!BN$9,'Isian Keg Perb &amp; Peng'!$A$9,IF('Koreksi (p)'!CA42='Isian Keg Perb &amp; Peng'!BN$10,'Isian Keg Perb &amp; Peng'!$A$10,IF('Koreksi (p)'!CA42='Isian Keg Perb &amp; Peng'!BN$11,'Isian Keg Perb &amp; Peng'!$A$11,IF('Koreksi (p)'!CA42='Isian Keg Perb &amp; Peng'!BN$12,'Isian Keg Perb &amp; Peng'!$A$12,IF('Koreksi (p)'!CA42='Isian Keg Perb &amp; Peng'!BN$13,'Isian Keg Perb &amp; Peng'!$A$13," "))))))))))</f>
        <v xml:space="preserve"> </v>
      </c>
      <c r="AE41" s="150" t="str">
        <f>IF('Koreksi (p)'!CB42='Isian Keg Perb &amp; Peng'!BO$4,'Isian Keg Perb &amp; Peng'!$A$4,IF('Koreksi (p)'!CB42='Isian Keg Perb &amp; Peng'!BO$5,'Isian Keg Perb &amp; Peng'!$A$5,IF('Koreksi (p)'!CB42='Isian Keg Perb &amp; Peng'!BO$6,'Isian Keg Perb &amp; Peng'!$A$6,IF('Koreksi (p)'!CB42='Isian Keg Perb &amp; Peng'!BO$7,'Isian Keg Perb &amp; Peng'!$A$7,IF('Koreksi (p)'!CB42='Isian Keg Perb &amp; Peng'!BO$8,'Isian Keg Perb &amp; Peng'!$A$8,IF('Koreksi (p)'!CB42='Isian Keg Perb &amp; Peng'!BO$9,'Isian Keg Perb &amp; Peng'!$A$9,IF('Koreksi (p)'!CB42='Isian Keg Perb &amp; Peng'!BO$10,'Isian Keg Perb &amp; Peng'!$A$10,IF('Koreksi (p)'!CB42='Isian Keg Perb &amp; Peng'!BO$11,'Isian Keg Perb &amp; Peng'!$A$11,IF('Koreksi (p)'!CB42='Isian Keg Perb &amp; Peng'!BO$12,'Isian Keg Perb &amp; Peng'!$A$12,IF('Koreksi (p)'!CB42='Isian Keg Perb &amp; Peng'!BO$13,'Isian Keg Perb &amp; Peng'!$A$13," "))))))))))</f>
        <v xml:space="preserve"> </v>
      </c>
      <c r="AF41" s="150" t="str">
        <f>IF('Koreksi (p)'!CC42='Isian Keg Perb &amp; Peng'!BP$4,'Isian Keg Perb &amp; Peng'!$A$4,IF('Koreksi (p)'!CC42='Isian Keg Perb &amp; Peng'!BP$5,'Isian Keg Perb &amp; Peng'!$A$5,IF('Koreksi (p)'!CC42='Isian Keg Perb &amp; Peng'!BP$6,'Isian Keg Perb &amp; Peng'!$A$6,IF('Koreksi (p)'!CC42='Isian Keg Perb &amp; Peng'!BP$7,'Isian Keg Perb &amp; Peng'!$A$7,IF('Koreksi (p)'!CC42='Isian Keg Perb &amp; Peng'!BP$8,'Isian Keg Perb &amp; Peng'!$A$8,IF('Koreksi (p)'!CC42='Isian Keg Perb &amp; Peng'!BP$9,'Isian Keg Perb &amp; Peng'!$A$9,IF('Koreksi (p)'!CC42='Isian Keg Perb &amp; Peng'!BP$10,'Isian Keg Perb &amp; Peng'!$A$10,IF('Koreksi (p)'!CC42='Isian Keg Perb &amp; Peng'!BP$11,'Isian Keg Perb &amp; Peng'!$A$11,IF('Koreksi (p)'!CC42='Isian Keg Perb &amp; Peng'!BP$12,'Isian Keg Perb &amp; Peng'!$A$12,IF('Koreksi (p)'!CC42='Isian Keg Perb &amp; Peng'!BP$13,'Isian Keg Perb &amp; Peng'!$A$13," "))))))))))</f>
        <v xml:space="preserve"> </v>
      </c>
      <c r="AG41" s="150" t="str">
        <f>IF('Koreksi (p)'!CD42='Isian Keg Perb &amp; Peng'!BQ$4,'Isian Keg Perb &amp; Peng'!$A$4,IF('Koreksi (p)'!CD42='Isian Keg Perb &amp; Peng'!BQ$5,'Isian Keg Perb &amp; Peng'!$A$5,IF('Koreksi (p)'!CD42='Isian Keg Perb &amp; Peng'!BQ$6,'Isian Keg Perb &amp; Peng'!$A$6,IF('Koreksi (p)'!CD42='Isian Keg Perb &amp; Peng'!BQ$7,'Isian Keg Perb &amp; Peng'!$A$7,IF('Koreksi (p)'!CD42='Isian Keg Perb &amp; Peng'!BQ$8,'Isian Keg Perb &amp; Peng'!$A$8,IF('Koreksi (p)'!CD42='Isian Keg Perb &amp; Peng'!BQ$9,'Isian Keg Perb &amp; Peng'!$A$9,IF('Koreksi (p)'!CD42='Isian Keg Perb &amp; Peng'!BQ$10,'Isian Keg Perb &amp; Peng'!$A$10,IF('Koreksi (p)'!CD42='Isian Keg Perb &amp; Peng'!BQ$11,'Isian Keg Perb &amp; Peng'!$A$11,IF('Koreksi (p)'!CD42='Isian Keg Perb &amp; Peng'!BQ$12,'Isian Keg Perb &amp; Peng'!$A$12,IF('Koreksi (p)'!CD42='Isian Keg Perb &amp; Peng'!BQ$13,'Isian Keg Perb &amp; Peng'!$A$13," "))))))))))</f>
        <v xml:space="preserve"> </v>
      </c>
      <c r="AH41" s="150" t="str">
        <f>IF('Koreksi (p)'!CE42='Isian Keg Perb &amp; Peng'!BR$4,'Isian Keg Perb &amp; Peng'!$A$4,IF('Koreksi (p)'!CE42='Isian Keg Perb &amp; Peng'!BR$5,'Isian Keg Perb &amp; Peng'!$A$5,IF('Koreksi (p)'!CE42='Isian Keg Perb &amp; Peng'!BR$6,'Isian Keg Perb &amp; Peng'!$A$6,IF('Koreksi (p)'!CE42='Isian Keg Perb &amp; Peng'!BR$7,'Isian Keg Perb &amp; Peng'!$A$7,IF('Koreksi (p)'!CE42='Isian Keg Perb &amp; Peng'!BR$8,'Isian Keg Perb &amp; Peng'!$A$8,IF('Koreksi (p)'!CE42='Isian Keg Perb &amp; Peng'!BR$9,'Isian Keg Perb &amp; Peng'!$A$9,IF('Koreksi (p)'!CE42='Isian Keg Perb &amp; Peng'!BR$10,'Isian Keg Perb &amp; Peng'!$A$10,IF('Koreksi (p)'!CE42='Isian Keg Perb &amp; Peng'!BR$11,'Isian Keg Perb &amp; Peng'!$A$11,IF('Koreksi (p)'!CE42='Isian Keg Perb &amp; Peng'!BR$12,'Isian Keg Perb &amp; Peng'!$A$12,IF('Koreksi (p)'!CE42='Isian Keg Perb &amp; Peng'!BR$13,'Isian Keg Perb &amp; Peng'!$A$13," "))))))))))</f>
        <v xml:space="preserve"> </v>
      </c>
      <c r="AI41" s="150" t="str">
        <f>IF('Koreksi (p)'!CF42='Isian Keg Perb &amp; Peng'!BS$4,'Isian Keg Perb &amp; Peng'!$A$4,IF('Koreksi (p)'!CF42='Isian Keg Perb &amp; Peng'!BS$5,'Isian Keg Perb &amp; Peng'!$A$5,IF('Koreksi (p)'!CF42='Isian Keg Perb &amp; Peng'!BS$6,'Isian Keg Perb &amp; Peng'!$A$6,IF('Koreksi (p)'!CF42='Isian Keg Perb &amp; Peng'!BS$7,'Isian Keg Perb &amp; Peng'!$A$7,IF('Koreksi (p)'!CF42='Isian Keg Perb &amp; Peng'!BS$8,'Isian Keg Perb &amp; Peng'!$A$8,IF('Koreksi (p)'!CF42='Isian Keg Perb &amp; Peng'!BS$9,'Isian Keg Perb &amp; Peng'!$A$9,IF('Koreksi (p)'!CF42='Isian Keg Perb &amp; Peng'!BS$10,'Isian Keg Perb &amp; Peng'!$A$10,IF('Koreksi (p)'!CF42='Isian Keg Perb &amp; Peng'!BS$11,'Isian Keg Perb &amp; Peng'!$A$11,IF('Koreksi (p)'!CF42='Isian Keg Perb &amp; Peng'!BS$12,'Isian Keg Perb &amp; Peng'!$A$12,IF('Koreksi (p)'!CF42='Isian Keg Perb &amp; Peng'!BS$13,'Isian Keg Perb &amp; Peng'!$A$13," "))))))))))</f>
        <v xml:space="preserve"> </v>
      </c>
      <c r="AJ41" s="150" t="str">
        <f>IF('Koreksi (p)'!CG42='Isian Keg Perb &amp; Peng'!BT$4,'Isian Keg Perb &amp; Peng'!$A$4,IF('Koreksi (p)'!CG42='Isian Keg Perb &amp; Peng'!BT$5,'Isian Keg Perb &amp; Peng'!$A$5,IF('Koreksi (p)'!CG42='Isian Keg Perb &amp; Peng'!BT$6,'Isian Keg Perb &amp; Peng'!$A$6,IF('Koreksi (p)'!CG42='Isian Keg Perb &amp; Peng'!BT$7,'Isian Keg Perb &amp; Peng'!$A$7,IF('Koreksi (p)'!CG42='Isian Keg Perb &amp; Peng'!BT$8,'Isian Keg Perb &amp; Peng'!$A$8,IF('Koreksi (p)'!CG42='Isian Keg Perb &amp; Peng'!BT$9,'Isian Keg Perb &amp; Peng'!$A$9,IF('Koreksi (p)'!CG42='Isian Keg Perb &amp; Peng'!BT$10,'Isian Keg Perb &amp; Peng'!$A$10,IF('Koreksi (p)'!CG42='Isian Keg Perb &amp; Peng'!BT$11,'Isian Keg Perb &amp; Peng'!$A$11,IF('Koreksi (p)'!CG42='Isian Keg Perb &amp; Peng'!BT$12,'Isian Keg Perb &amp; Peng'!$A$12,IF('Koreksi (p)'!CG42='Isian Keg Perb &amp; Peng'!BT$13,'Isian Keg Perb &amp; Peng'!$A$13," "))))))))))</f>
        <v xml:space="preserve"> </v>
      </c>
      <c r="AK41" s="150" t="str">
        <f>IF('Koreksi (p)'!CH42='Isian Keg Perb &amp; Peng'!BU$4,'Isian Keg Perb &amp; Peng'!$A$4,IF('Koreksi (p)'!CH42='Isian Keg Perb &amp; Peng'!BU$5,'Isian Keg Perb &amp; Peng'!$A$5,IF('Koreksi (p)'!CH42='Isian Keg Perb &amp; Peng'!BU$6,'Isian Keg Perb &amp; Peng'!$A$6,IF('Koreksi (p)'!CH42='Isian Keg Perb &amp; Peng'!BU$7,'Isian Keg Perb &amp; Peng'!$A$7,IF('Koreksi (p)'!CH42='Isian Keg Perb &amp; Peng'!BU$8,'Isian Keg Perb &amp; Peng'!$A$8,IF('Koreksi (p)'!CH42='Isian Keg Perb &amp; Peng'!BU$9,'Isian Keg Perb &amp; Peng'!$A$9,IF('Koreksi (p)'!CH42='Isian Keg Perb &amp; Peng'!BU$10,'Isian Keg Perb &amp; Peng'!$A$10,IF('Koreksi (p)'!CH42='Isian Keg Perb &amp; Peng'!BU$11,'Isian Keg Perb &amp; Peng'!$A$11,IF('Koreksi (p)'!CH42='Isian Keg Perb &amp; Peng'!BU$12,'Isian Keg Perb &amp; Peng'!$A$12,IF('Koreksi (p)'!CH42='Isian Keg Perb &amp; Peng'!BU$13,'Isian Keg Perb &amp; Peng'!$A$13," "))))))))))</f>
        <v xml:space="preserve"> </v>
      </c>
      <c r="AL41" s="150" t="str">
        <f>IF('Koreksi (p)'!CI42='Isian Keg Perb &amp; Peng'!BV$4,'Isian Keg Perb &amp; Peng'!$A$4,IF('Koreksi (p)'!CI42='Isian Keg Perb &amp; Peng'!BV$5,'Isian Keg Perb &amp; Peng'!$A$5,IF('Koreksi (p)'!CI42='Isian Keg Perb &amp; Peng'!BV$6,'Isian Keg Perb &amp; Peng'!$A$6,IF('Koreksi (p)'!CI42='Isian Keg Perb &amp; Peng'!BV$7,'Isian Keg Perb &amp; Peng'!$A$7,IF('Koreksi (p)'!CI42='Isian Keg Perb &amp; Peng'!BV$8,'Isian Keg Perb &amp; Peng'!$A$8,IF('Koreksi (p)'!CI42='Isian Keg Perb &amp; Peng'!BV$9,'Isian Keg Perb &amp; Peng'!$A$9,IF('Koreksi (p)'!CI42='Isian Keg Perb &amp; Peng'!BV$10,'Isian Keg Perb &amp; Peng'!$A$10,IF('Koreksi (p)'!CI42='Isian Keg Perb &amp; Peng'!BV$11,'Isian Keg Perb &amp; Peng'!$A$11,IF('Koreksi (p)'!CI42='Isian Keg Perb &amp; Peng'!BV$12,'Isian Keg Perb &amp; Peng'!$A$12,IF('Koreksi (p)'!CI42='Isian Keg Perb &amp; Peng'!BV$13,'Isian Keg Perb &amp; Peng'!$A$13," "))))))))))</f>
        <v xml:space="preserve"> </v>
      </c>
      <c r="AM41" s="150" t="str">
        <f>IF('Koreksi (p)'!CJ42='Isian Keg Perb &amp; Peng'!BW$4,'Isian Keg Perb &amp; Peng'!$A$4,IF('Koreksi (p)'!CJ42='Isian Keg Perb &amp; Peng'!BW$5,'Isian Keg Perb &amp; Peng'!$A$5,IF('Koreksi (p)'!CJ42='Isian Keg Perb &amp; Peng'!BW$6,'Isian Keg Perb &amp; Peng'!$A$6,IF('Koreksi (p)'!CJ42='Isian Keg Perb &amp; Peng'!BW$7,'Isian Keg Perb &amp; Peng'!$A$7,IF('Koreksi (p)'!CJ42='Isian Keg Perb &amp; Peng'!BW$8,'Isian Keg Perb &amp; Peng'!$A$8,IF('Koreksi (p)'!CJ42='Isian Keg Perb &amp; Peng'!BW$9,'Isian Keg Perb &amp; Peng'!$A$9,IF('Koreksi (p)'!CJ42='Isian Keg Perb &amp; Peng'!BW$10,'Isian Keg Perb &amp; Peng'!$A$10,IF('Koreksi (p)'!CJ42='Isian Keg Perb &amp; Peng'!BW$11,'Isian Keg Perb &amp; Peng'!$A$11,IF('Koreksi (p)'!CJ42='Isian Keg Perb &amp; Peng'!BW$12,'Isian Keg Perb &amp; Peng'!$A$12,IF('Koreksi (p)'!CJ42='Isian Keg Perb &amp; Peng'!BW$13,'Isian Keg Perb &amp; Peng'!$A$13," "))))))))))</f>
        <v xml:space="preserve"> </v>
      </c>
      <c r="AN41" s="150" t="str">
        <f>IF('Koreksi (p)'!CK42='Isian Keg Perb &amp; Peng'!BX$4,'Isian Keg Perb &amp; Peng'!$A$4,IF('Koreksi (p)'!CK42='Isian Keg Perb &amp; Peng'!BX$5,'Isian Keg Perb &amp; Peng'!$A$5,IF('Koreksi (p)'!CK42='Isian Keg Perb &amp; Peng'!BX$6,'Isian Keg Perb &amp; Peng'!$A$6,IF('Koreksi (p)'!CK42='Isian Keg Perb &amp; Peng'!BX$7,'Isian Keg Perb &amp; Peng'!$A$7,IF('Koreksi (p)'!CK42='Isian Keg Perb &amp; Peng'!BX$8,'Isian Keg Perb &amp; Peng'!$A$8,IF('Koreksi (p)'!CK42='Isian Keg Perb &amp; Peng'!BX$9,'Isian Keg Perb &amp; Peng'!$A$9,IF('Koreksi (p)'!CK42='Isian Keg Perb &amp; Peng'!BX$10,'Isian Keg Perb &amp; Peng'!$A$10,IF('Koreksi (p)'!CK42='Isian Keg Perb &amp; Peng'!BX$11,'Isian Keg Perb &amp; Peng'!$A$11,IF('Koreksi (p)'!CK42='Isian Keg Perb &amp; Peng'!BX$12,'Isian Keg Perb &amp; Peng'!$A$12,IF('Koreksi (p)'!CK42='Isian Keg Perb &amp; Peng'!BX$13,'Isian Keg Perb &amp; Peng'!$A$13," "))))))))))</f>
        <v xml:space="preserve"> </v>
      </c>
      <c r="AO41" s="150" t="str">
        <f>IF('Koreksi (p)'!CL42='Isian Keg Perb &amp; Peng'!BY$4,'Isian Keg Perb &amp; Peng'!$A$4,IF('Koreksi (p)'!CL42='Isian Keg Perb &amp; Peng'!BY$5,'Isian Keg Perb &amp; Peng'!$A$5,IF('Koreksi (p)'!CL42='Isian Keg Perb &amp; Peng'!BY$6,'Isian Keg Perb &amp; Peng'!$A$6,IF('Koreksi (p)'!CL42='Isian Keg Perb &amp; Peng'!BY$7,'Isian Keg Perb &amp; Peng'!$A$7,IF('Koreksi (p)'!CL42='Isian Keg Perb &amp; Peng'!BY$8,'Isian Keg Perb &amp; Peng'!$A$8,IF('Koreksi (p)'!CL42='Isian Keg Perb &amp; Peng'!BY$9,'Isian Keg Perb &amp; Peng'!$A$9,IF('Koreksi (p)'!CL42='Isian Keg Perb &amp; Peng'!BY$10,'Isian Keg Perb &amp; Peng'!$A$10,IF('Koreksi (p)'!CL42='Isian Keg Perb &amp; Peng'!BY$11,'Isian Keg Perb &amp; Peng'!$A$11,IF('Koreksi (p)'!CL42='Isian Keg Perb &amp; Peng'!BY$12,'Isian Keg Perb &amp; Peng'!$A$12,IF('Koreksi (p)'!CL42='Isian Keg Perb &amp; Peng'!BY$13,'Isian Keg Perb &amp; Peng'!$A$13," "))))))))))</f>
        <v xml:space="preserve"> </v>
      </c>
      <c r="AP41" s="150" t="str">
        <f>IF('Koreksi (p)'!CM42='Isian Keg Perb &amp; Peng'!BZ$4,'Isian Keg Perb &amp; Peng'!$A$4,IF('Koreksi (p)'!CM42='Isian Keg Perb &amp; Peng'!BZ$5,'Isian Keg Perb &amp; Peng'!$A$5,IF('Koreksi (p)'!CM42='Isian Keg Perb &amp; Peng'!BZ$6,'Isian Keg Perb &amp; Peng'!$A$6,IF('Koreksi (p)'!CM42='Isian Keg Perb &amp; Peng'!BZ$7,'Isian Keg Perb &amp; Peng'!$A$7,IF('Koreksi (p)'!CM42='Isian Keg Perb &amp; Peng'!BZ$8,'Isian Keg Perb &amp; Peng'!$A$8,IF('Koreksi (p)'!CM42='Isian Keg Perb &amp; Peng'!BZ$9,'Isian Keg Perb &amp; Peng'!$A$9,IF('Koreksi (p)'!CM42='Isian Keg Perb &amp; Peng'!BZ$10,'Isian Keg Perb &amp; Peng'!$A$10,IF('Koreksi (p)'!CM42='Isian Keg Perb &amp; Peng'!BZ$11,'Isian Keg Perb &amp; Peng'!$A$11,IF('Koreksi (p)'!CM42='Isian Keg Perb &amp; Peng'!BZ$12,'Isian Keg Perb &amp; Peng'!$A$12,IF('Koreksi (p)'!CM42='Isian Keg Perb &amp; Peng'!BZ$13,'Isian Keg Perb &amp; Peng'!$A$13," "))))))))))</f>
        <v xml:space="preserve"> </v>
      </c>
      <c r="AQ41" s="150" t="str">
        <f>IF('Koreksi (p)'!CN42='Isian Keg Perb &amp; Peng'!CA$4,'Isian Keg Perb &amp; Peng'!$A$4,IF('Koreksi (p)'!CN42='Isian Keg Perb &amp; Peng'!CA$5,'Isian Keg Perb &amp; Peng'!$A$5,IF('Koreksi (p)'!CN42='Isian Keg Perb &amp; Peng'!CA$6,'Isian Keg Perb &amp; Peng'!$A$6,IF('Koreksi (p)'!CN42='Isian Keg Perb &amp; Peng'!CA$7,'Isian Keg Perb &amp; Peng'!$A$7,IF('Koreksi (p)'!CN42='Isian Keg Perb &amp; Peng'!CA$8,'Isian Keg Perb &amp; Peng'!$A$8,IF('Koreksi (p)'!CN42='Isian Keg Perb &amp; Peng'!CA$9,'Isian Keg Perb &amp; Peng'!$A$9,IF('Koreksi (p)'!CN42='Isian Keg Perb &amp; Peng'!CA$10,'Isian Keg Perb &amp; Peng'!$A$10,IF('Koreksi (p)'!CN42='Isian Keg Perb &amp; Peng'!CA$11,'Isian Keg Perb &amp; Peng'!$A$11,IF('Koreksi (p)'!CN42='Isian Keg Perb &amp; Peng'!CA$12,'Isian Keg Perb &amp; Peng'!$A$12,IF('Koreksi (p)'!CN42='Isian Keg Perb &amp; Peng'!CA$13,'Isian Keg Perb &amp; Peng'!$A$13," "))))))))))</f>
        <v xml:space="preserve"> </v>
      </c>
      <c r="AR41" s="150" t="str">
        <f>IF('Koreksi (p)'!CO42='Isian Keg Perb &amp; Peng'!CB$4,'Isian Keg Perb &amp; Peng'!$A$4,IF('Koreksi (p)'!CO42='Isian Keg Perb &amp; Peng'!CB$5,'Isian Keg Perb &amp; Peng'!$A$5,IF('Koreksi (p)'!CO42='Isian Keg Perb &amp; Peng'!CB$6,'Isian Keg Perb &amp; Peng'!$A$6,IF('Koreksi (p)'!CO42='Isian Keg Perb &amp; Peng'!CB$7,'Isian Keg Perb &amp; Peng'!$A$7,IF('Koreksi (p)'!CO42='Isian Keg Perb &amp; Peng'!CB$8,'Isian Keg Perb &amp; Peng'!$A$8,IF('Koreksi (p)'!CO42='Isian Keg Perb &amp; Peng'!CB$9,'Isian Keg Perb &amp; Peng'!$A$9,IF('Koreksi (p)'!CO42='Isian Keg Perb &amp; Peng'!CB$10,'Isian Keg Perb &amp; Peng'!$A$10,IF('Koreksi (p)'!CO42='Isian Keg Perb &amp; Peng'!CB$11,'Isian Keg Perb &amp; Peng'!$A$11,IF('Koreksi (p)'!CO42='Isian Keg Perb &amp; Peng'!CB$12,'Isian Keg Perb &amp; Peng'!$A$12,IF('Koreksi (p)'!CO42='Isian Keg Perb &amp; Peng'!CB$13,'Isian Keg Perb &amp; Peng'!$A$13," "))))))))))</f>
        <v xml:space="preserve"> </v>
      </c>
      <c r="AS41" s="150" t="str">
        <f>IF('Koreksi (p)'!CP42='Isian Keg Perb &amp; Peng'!CC$4,'Isian Keg Perb &amp; Peng'!$A$4,IF('Koreksi (p)'!CP42='Isian Keg Perb &amp; Peng'!CC$5,'Isian Keg Perb &amp; Peng'!$A$5,IF('Koreksi (p)'!CP42='Isian Keg Perb &amp; Peng'!CC$6,'Isian Keg Perb &amp; Peng'!$A$6,IF('Koreksi (p)'!CP42='Isian Keg Perb &amp; Peng'!CC$7,'Isian Keg Perb &amp; Peng'!$A$7,IF('Koreksi (p)'!CP42='Isian Keg Perb &amp; Peng'!CC$8,'Isian Keg Perb &amp; Peng'!$A$8,IF('Koreksi (p)'!CP42='Isian Keg Perb &amp; Peng'!CC$9,'Isian Keg Perb &amp; Peng'!$A$9,IF('Koreksi (p)'!CP42='Isian Keg Perb &amp; Peng'!CC$10,'Isian Keg Perb &amp; Peng'!$A$10,IF('Koreksi (p)'!CP42='Isian Keg Perb &amp; Peng'!CC$11,'Isian Keg Perb &amp; Peng'!$A$11,IF('Koreksi (p)'!CP42='Isian Keg Perb &amp; Peng'!CC$12,'Isian Keg Perb &amp; Peng'!$A$12,IF('Koreksi (p)'!CP42='Isian Keg Perb &amp; Peng'!CC$13,'Isian Keg Perb &amp; Peng'!$A$13," "))))))))))</f>
        <v xml:space="preserve"> </v>
      </c>
      <c r="AT41" s="150" t="str">
        <f t="shared" si="0"/>
        <v xml:space="preserve">Besaran Pokok/Turunan                                       </v>
      </c>
      <c r="AU41" s="150">
        <f t="shared" si="1"/>
        <v>1</v>
      </c>
      <c r="AV41" s="150" t="str">
        <f t="shared" si="2"/>
        <v xml:space="preserve">Besaran Pokok/Turunan, </v>
      </c>
      <c r="AW41" s="150" t="e">
        <f t="shared" si="3"/>
        <v>#VALUE!</v>
      </c>
      <c r="AX41" s="150" t="str">
        <f t="shared" si="4"/>
        <v/>
      </c>
      <c r="AY41" s="150" t="e">
        <f t="shared" si="5"/>
        <v>#VALUE!</v>
      </c>
      <c r="AZ41" s="150" t="str">
        <f t="shared" si="6"/>
        <v/>
      </c>
      <c r="BA41" s="150" t="e">
        <f t="shared" si="7"/>
        <v>#VALUE!</v>
      </c>
      <c r="BB41" s="150" t="str">
        <f t="shared" si="8"/>
        <v/>
      </c>
      <c r="BC41" s="150" t="e">
        <f t="shared" si="9"/>
        <v>#VALUE!</v>
      </c>
      <c r="BD41" s="150" t="str">
        <f t="shared" si="10"/>
        <v/>
      </c>
      <c r="BE41" s="150" t="e">
        <f t="shared" si="11"/>
        <v>#VALUE!</v>
      </c>
      <c r="BF41" s="150" t="str">
        <f t="shared" si="12"/>
        <v/>
      </c>
      <c r="BG41" s="150" t="e">
        <f t="shared" si="13"/>
        <v>#VALUE!</v>
      </c>
      <c r="BH41" s="150" t="str">
        <f t="shared" si="14"/>
        <v/>
      </c>
      <c r="BI41" s="150" t="e">
        <f t="shared" si="15"/>
        <v>#VALUE!</v>
      </c>
      <c r="BJ41" s="150" t="str">
        <f t="shared" si="16"/>
        <v/>
      </c>
      <c r="BK41" s="150" t="e">
        <f t="shared" si="17"/>
        <v>#VALUE!</v>
      </c>
      <c r="BL41" s="150" t="str">
        <f t="shared" si="18"/>
        <v/>
      </c>
      <c r="BM41" s="150" t="e">
        <f t="shared" si="19"/>
        <v>#VALUE!</v>
      </c>
      <c r="BN41" s="150" t="str">
        <f t="shared" si="20"/>
        <v/>
      </c>
      <c r="BO41" s="26" t="str">
        <f t="shared" si="21"/>
        <v xml:space="preserve">Besaran Pokok/Turunan, </v>
      </c>
      <c r="BP41" s="27" t="str">
        <f>IF(E41="X",'Isian Keg Perb &amp; Peng'!$CE$4,"")</f>
        <v/>
      </c>
      <c r="BQ41" s="27" t="str">
        <f>IF(E41="X",'Isian Keg Perb &amp; Peng'!$CF$4,"")</f>
        <v/>
      </c>
    </row>
    <row r="42" spans="2:69" s="30" customFormat="1" ht="59.25" hidden="1" customHeight="1">
      <c r="B42" s="27">
        <f>'Analisis (p)'!A44</f>
        <v>31</v>
      </c>
      <c r="C42" s="25" t="str">
        <f>'Analisis (p)'!B44</f>
        <v>WAHYU SETIA LAIYLA</v>
      </c>
      <c r="D42" s="32"/>
      <c r="E42" s="27" t="str">
        <f>'Analisis (p)'!CJ44</f>
        <v>-</v>
      </c>
      <c r="F42" s="150" t="str">
        <f>IF('Koreksi (p)'!BC43='Isian Keg Perb &amp; Peng'!AP$4,'Isian Keg Perb &amp; Peng'!$A$4,IF('Koreksi (p)'!BC43='Isian Keg Perb &amp; Peng'!AP$5,'Isian Keg Perb &amp; Peng'!$A$5,IF('Koreksi (p)'!BC43='Isian Keg Perb &amp; Peng'!AP$6,'Isian Keg Perb &amp; Peng'!$A$6,IF('Koreksi (p)'!BC43='Isian Keg Perb &amp; Peng'!AP$7,'Isian Keg Perb &amp; Peng'!$A$7,IF('Koreksi (p)'!BC43='Isian Keg Perb &amp; Peng'!AP$8,'Isian Keg Perb &amp; Peng'!$A$8,IF('Koreksi (p)'!BC43='Isian Keg Perb &amp; Peng'!AP$9,'Isian Keg Perb &amp; Peng'!$A$9,IF('Koreksi (p)'!BC43='Isian Keg Perb &amp; Peng'!AP$10,'Isian Keg Perb &amp; Peng'!$A$10,IF('Koreksi (p)'!BC43='Isian Keg Perb &amp; Peng'!AP$11,'Isian Keg Perb &amp; Peng'!$A$11,IF('Koreksi (p)'!BC43='Isian Keg Perb &amp; Peng'!AP$12,'Isian Keg Perb &amp; Peng'!$A$12,IF('Koreksi (p)'!BC43='Isian Keg Perb &amp; Peng'!AP$13,'Isian Keg Perb &amp; Peng'!$A$13," "))))))))))</f>
        <v xml:space="preserve"> </v>
      </c>
      <c r="G42" s="150" t="str">
        <f>IF('Koreksi (p)'!BD43='Isian Keg Perb &amp; Peng'!AQ$4,'Isian Keg Perb &amp; Peng'!$A$4,IF('Koreksi (p)'!BD43='Isian Keg Perb &amp; Peng'!AQ$5,'Isian Keg Perb &amp; Peng'!$A$5,IF('Koreksi (p)'!BD43='Isian Keg Perb &amp; Peng'!AQ$6,'Isian Keg Perb &amp; Peng'!$A$6,IF('Koreksi (p)'!BD43='Isian Keg Perb &amp; Peng'!AQ$7,'Isian Keg Perb &amp; Peng'!$A$7,IF('Koreksi (p)'!BD43='Isian Keg Perb &amp; Peng'!AQ$8,'Isian Keg Perb &amp; Peng'!$A$8,IF('Koreksi (p)'!BD43='Isian Keg Perb &amp; Peng'!AQ$9,'Isian Keg Perb &amp; Peng'!$A$9,IF('Koreksi (p)'!BD43='Isian Keg Perb &amp; Peng'!AQ$10,'Isian Keg Perb &amp; Peng'!$A$10,IF('Koreksi (p)'!BD43='Isian Keg Perb &amp; Peng'!AQ$11,'Isian Keg Perb &amp; Peng'!$A$11,IF('Koreksi (p)'!BD43='Isian Keg Perb &amp; Peng'!AQ$12,'Isian Keg Perb &amp; Peng'!$A$12,IF('Koreksi (p)'!BD43='Isian Keg Perb &amp; Peng'!AQ$13,'Isian Keg Perb &amp; Peng'!$A$13," "))))))))))</f>
        <v>Besaran Pokok/Turunan</v>
      </c>
      <c r="H42" s="150" t="str">
        <f>IF('Koreksi (p)'!BE43='Isian Keg Perb &amp; Peng'!AR$4,'Isian Keg Perb &amp; Peng'!$A$4,IF('Koreksi (p)'!BE43='Isian Keg Perb &amp; Peng'!AR$5,'Isian Keg Perb &amp; Peng'!$A$5,IF('Koreksi (p)'!BE43='Isian Keg Perb &amp; Peng'!AR$6,'Isian Keg Perb &amp; Peng'!$A$6,IF('Koreksi (p)'!BE43='Isian Keg Perb &amp; Peng'!AR$7,'Isian Keg Perb &amp; Peng'!$A$7,IF('Koreksi (p)'!BE43='Isian Keg Perb &amp; Peng'!AR$8,'Isian Keg Perb &amp; Peng'!$A$8,IF('Koreksi (p)'!BE43='Isian Keg Perb &amp; Peng'!AR$9,'Isian Keg Perb &amp; Peng'!$A$9,IF('Koreksi (p)'!BE43='Isian Keg Perb &amp; Peng'!AR$10,'Isian Keg Perb &amp; Peng'!$A$10,IF('Koreksi (p)'!BE43='Isian Keg Perb &amp; Peng'!AR$11,'Isian Keg Perb &amp; Peng'!$A$11,IF('Koreksi (p)'!BE43='Isian Keg Perb &amp; Peng'!AR$12,'Isian Keg Perb &amp; Peng'!$A$12,IF('Koreksi (p)'!BE43='Isian Keg Perb &amp; Peng'!AR$13,'Isian Keg Perb &amp; Peng'!$A$13," "))))))))))</f>
        <v xml:space="preserve"> </v>
      </c>
      <c r="I42" s="150" t="str">
        <f>IF('Koreksi (p)'!BF43='Isian Keg Perb &amp; Peng'!AS$4,'Isian Keg Perb &amp; Peng'!$A$4,IF('Koreksi (p)'!BF43='Isian Keg Perb &amp; Peng'!AS$5,'Isian Keg Perb &amp; Peng'!$A$5,IF('Koreksi (p)'!BF43='Isian Keg Perb &amp; Peng'!AS$6,'Isian Keg Perb &amp; Peng'!$A$6,IF('Koreksi (p)'!BF43='Isian Keg Perb &amp; Peng'!AS$7,'Isian Keg Perb &amp; Peng'!$A$7,IF('Koreksi (p)'!BF43='Isian Keg Perb &amp; Peng'!AS$8,'Isian Keg Perb &amp; Peng'!$A$8,IF('Koreksi (p)'!BF43='Isian Keg Perb &amp; Peng'!AS$9,'Isian Keg Perb &amp; Peng'!$A$9,IF('Koreksi (p)'!BF43='Isian Keg Perb &amp; Peng'!AS$10,'Isian Keg Perb &amp; Peng'!$A$10,IF('Koreksi (p)'!BF43='Isian Keg Perb &amp; Peng'!AS$11,'Isian Keg Perb &amp; Peng'!$A$11,IF('Koreksi (p)'!BF43='Isian Keg Perb &amp; Peng'!AS$12,'Isian Keg Perb &amp; Peng'!$A$12,IF('Koreksi (p)'!BF43='Isian Keg Perb &amp; Peng'!AS$13,'Isian Keg Perb &amp; Peng'!$A$13," "))))))))))</f>
        <v xml:space="preserve"> </v>
      </c>
      <c r="J42" s="150" t="str">
        <f>IF('Koreksi (p)'!BG43='Isian Keg Perb &amp; Peng'!AT$4,'Isian Keg Perb &amp; Peng'!$A$4,IF('Koreksi (p)'!BG43='Isian Keg Perb &amp; Peng'!AT$5,'Isian Keg Perb &amp; Peng'!$A$5,IF('Koreksi (p)'!BG43='Isian Keg Perb &amp; Peng'!AT$6,'Isian Keg Perb &amp; Peng'!$A$6,IF('Koreksi (p)'!BG43='Isian Keg Perb &amp; Peng'!AT$7,'Isian Keg Perb &amp; Peng'!$A$7,IF('Koreksi (p)'!BG43='Isian Keg Perb &amp; Peng'!AT$8,'Isian Keg Perb &amp; Peng'!$A$8,IF('Koreksi (p)'!BG43='Isian Keg Perb &amp; Peng'!AT$9,'Isian Keg Perb &amp; Peng'!$A$9,IF('Koreksi (p)'!BG43='Isian Keg Perb &amp; Peng'!AT$10,'Isian Keg Perb &amp; Peng'!$A$10,IF('Koreksi (p)'!BG43='Isian Keg Perb &amp; Peng'!AT$11,'Isian Keg Perb &amp; Peng'!$A$11,IF('Koreksi (p)'!BG43='Isian Keg Perb &amp; Peng'!AT$12,'Isian Keg Perb &amp; Peng'!$A$12,IF('Koreksi (p)'!BG43='Isian Keg Perb &amp; Peng'!AT$13,'Isian Keg Perb &amp; Peng'!$A$13," "))))))))))</f>
        <v>Satuan Besaran</v>
      </c>
      <c r="K42" s="150" t="str">
        <f>IF('Koreksi (p)'!BH43='Isian Keg Perb &amp; Peng'!AU$4,'Isian Keg Perb &amp; Peng'!$A$4,IF('Koreksi (p)'!BH43='Isian Keg Perb &amp; Peng'!AU$5,'Isian Keg Perb &amp; Peng'!$A$5,IF('Koreksi (p)'!BH43='Isian Keg Perb &amp; Peng'!AU$6,'Isian Keg Perb &amp; Peng'!$A$6,IF('Koreksi (p)'!BH43='Isian Keg Perb &amp; Peng'!AU$7,'Isian Keg Perb &amp; Peng'!$A$7,IF('Koreksi (p)'!BH43='Isian Keg Perb &amp; Peng'!AU$8,'Isian Keg Perb &amp; Peng'!$A$8,IF('Koreksi (p)'!BH43='Isian Keg Perb &amp; Peng'!AU$9,'Isian Keg Perb &amp; Peng'!$A$9,IF('Koreksi (p)'!BH43='Isian Keg Perb &amp; Peng'!AU$10,'Isian Keg Perb &amp; Peng'!$A$10,IF('Koreksi (p)'!BH43='Isian Keg Perb &amp; Peng'!AU$11,'Isian Keg Perb &amp; Peng'!$A$11,IF('Koreksi (p)'!BH43='Isian Keg Perb &amp; Peng'!AU$12,'Isian Keg Perb &amp; Peng'!$A$12,IF('Koreksi (p)'!BH43='Isian Keg Perb &amp; Peng'!AU$13,'Isian Keg Perb &amp; Peng'!$A$13," "))))))))))</f>
        <v xml:space="preserve"> </v>
      </c>
      <c r="L42" s="150" t="str">
        <f>IF('Koreksi (p)'!BI43='Isian Keg Perb &amp; Peng'!AV$4,'Isian Keg Perb &amp; Peng'!$A$4,IF('Koreksi (p)'!BI43='Isian Keg Perb &amp; Peng'!AV$5,'Isian Keg Perb &amp; Peng'!$A$5,IF('Koreksi (p)'!BI43='Isian Keg Perb &amp; Peng'!AV$6,'Isian Keg Perb &amp; Peng'!$A$6,IF('Koreksi (p)'!BI43='Isian Keg Perb &amp; Peng'!AV$7,'Isian Keg Perb &amp; Peng'!$A$7,IF('Koreksi (p)'!BI43='Isian Keg Perb &amp; Peng'!AV$8,'Isian Keg Perb &amp; Peng'!$A$8,IF('Koreksi (p)'!BI43='Isian Keg Perb &amp; Peng'!AV$9,'Isian Keg Perb &amp; Peng'!$A$9,IF('Koreksi (p)'!BI43='Isian Keg Perb &amp; Peng'!AV$10,'Isian Keg Perb &amp; Peng'!$A$10,IF('Koreksi (p)'!BI43='Isian Keg Perb &amp; Peng'!AV$11,'Isian Keg Perb &amp; Peng'!$A$11,IF('Koreksi (p)'!BI43='Isian Keg Perb &amp; Peng'!AV$12,'Isian Keg Perb &amp; Peng'!$A$12,IF('Koreksi (p)'!BI43='Isian Keg Perb &amp; Peng'!AV$13,'Isian Keg Perb &amp; Peng'!$A$13," "))))))))))</f>
        <v xml:space="preserve"> </v>
      </c>
      <c r="M42" s="150" t="str">
        <f>IF('Koreksi (p)'!BJ43='Isian Keg Perb &amp; Peng'!AW$4,'Isian Keg Perb &amp; Peng'!$A$4,IF('Koreksi (p)'!BJ43='Isian Keg Perb &amp; Peng'!AW$5,'Isian Keg Perb &amp; Peng'!$A$5,IF('Koreksi (p)'!BJ43='Isian Keg Perb &amp; Peng'!AW$6,'Isian Keg Perb &amp; Peng'!$A$6,IF('Koreksi (p)'!BJ43='Isian Keg Perb &amp; Peng'!AW$7,'Isian Keg Perb &amp; Peng'!$A$7,IF('Koreksi (p)'!BJ43='Isian Keg Perb &amp; Peng'!AW$8,'Isian Keg Perb &amp; Peng'!$A$8,IF('Koreksi (p)'!BJ43='Isian Keg Perb &amp; Peng'!AW$9,'Isian Keg Perb &amp; Peng'!$A$9,IF('Koreksi (p)'!BJ43='Isian Keg Perb &amp; Peng'!AW$10,'Isian Keg Perb &amp; Peng'!$A$10,IF('Koreksi (p)'!BJ43='Isian Keg Perb &amp; Peng'!AW$11,'Isian Keg Perb &amp; Peng'!$A$11,IF('Koreksi (p)'!BJ43='Isian Keg Perb &amp; Peng'!AW$12,'Isian Keg Perb &amp; Peng'!$A$12,IF('Koreksi (p)'!BJ43='Isian Keg Perb &amp; Peng'!AW$13,'Isian Keg Perb &amp; Peng'!$A$13," "))))))))))</f>
        <v>tiga</v>
      </c>
      <c r="N42" s="150" t="str">
        <f>IF('Koreksi (p)'!BK43='Isian Keg Perb &amp; Peng'!AX$4,'Isian Keg Perb &amp; Peng'!$A$4,IF('Koreksi (p)'!BK43='Isian Keg Perb &amp; Peng'!AX$5,'Isian Keg Perb &amp; Peng'!$A$5,IF('Koreksi (p)'!BK43='Isian Keg Perb &amp; Peng'!AX$6,'Isian Keg Perb &amp; Peng'!$A$6,IF('Koreksi (p)'!BK43='Isian Keg Perb &amp; Peng'!AX$7,'Isian Keg Perb &amp; Peng'!$A$7,IF('Koreksi (p)'!BK43='Isian Keg Perb &amp; Peng'!AX$8,'Isian Keg Perb &amp; Peng'!$A$8,IF('Koreksi (p)'!BK43='Isian Keg Perb &amp; Peng'!AX$9,'Isian Keg Perb &amp; Peng'!$A$9,IF('Koreksi (p)'!BK43='Isian Keg Perb &amp; Peng'!AX$10,'Isian Keg Perb &amp; Peng'!$A$10,IF('Koreksi (p)'!BK43='Isian Keg Perb &amp; Peng'!AX$11,'Isian Keg Perb &amp; Peng'!$A$11,IF('Koreksi (p)'!BK43='Isian Keg Perb &amp; Peng'!AX$12,'Isian Keg Perb &amp; Peng'!$A$12,IF('Koreksi (p)'!BK43='Isian Keg Perb &amp; Peng'!AX$13,'Isian Keg Perb &amp; Peng'!$A$13," "))))))))))</f>
        <v xml:space="preserve"> </v>
      </c>
      <c r="O42" s="150" t="str">
        <f>IF('Koreksi (p)'!BL43='Isian Keg Perb &amp; Peng'!AY$4,'Isian Keg Perb &amp; Peng'!$A$4,IF('Koreksi (p)'!BL43='Isian Keg Perb &amp; Peng'!AY$5,'Isian Keg Perb &amp; Peng'!$A$5,IF('Koreksi (p)'!BL43='Isian Keg Perb &amp; Peng'!AY$6,'Isian Keg Perb &amp; Peng'!$A$6,IF('Koreksi (p)'!BL43='Isian Keg Perb &amp; Peng'!AY$7,'Isian Keg Perb &amp; Peng'!$A$7,IF('Koreksi (p)'!BL43='Isian Keg Perb &amp; Peng'!AY$8,'Isian Keg Perb &amp; Peng'!$A$8,IF('Koreksi (p)'!BL43='Isian Keg Perb &amp; Peng'!AY$9,'Isian Keg Perb &amp; Peng'!$A$9,IF('Koreksi (p)'!BL43='Isian Keg Perb &amp; Peng'!AY$10,'Isian Keg Perb &amp; Peng'!$A$10,IF('Koreksi (p)'!BL43='Isian Keg Perb &amp; Peng'!AY$11,'Isian Keg Perb &amp; Peng'!$A$11,IF('Koreksi (p)'!BL43='Isian Keg Perb &amp; Peng'!AY$12,'Isian Keg Perb &amp; Peng'!$A$12,IF('Koreksi (p)'!BL43='Isian Keg Perb &amp; Peng'!AY$13,'Isian Keg Perb &amp; Peng'!$A$13," "))))))))))</f>
        <v xml:space="preserve"> </v>
      </c>
      <c r="P42" s="150" t="str">
        <f>IF('Koreksi (p)'!BM43='Isian Keg Perb &amp; Peng'!AZ$4,'Isian Keg Perb &amp; Peng'!$A$4,IF('Koreksi (p)'!BM43='Isian Keg Perb &amp; Peng'!AZ$5,'Isian Keg Perb &amp; Peng'!$A$5,IF('Koreksi (p)'!BM43='Isian Keg Perb &amp; Peng'!AZ$6,'Isian Keg Perb &amp; Peng'!$A$6,IF('Koreksi (p)'!BM43='Isian Keg Perb &amp; Peng'!AZ$7,'Isian Keg Perb &amp; Peng'!$A$7,IF('Koreksi (p)'!BM43='Isian Keg Perb &amp; Peng'!AZ$8,'Isian Keg Perb &amp; Peng'!$A$8,IF('Koreksi (p)'!BM43='Isian Keg Perb &amp; Peng'!AZ$9,'Isian Keg Perb &amp; Peng'!$A$9,IF('Koreksi (p)'!BM43='Isian Keg Perb &amp; Peng'!AZ$10,'Isian Keg Perb &amp; Peng'!$A$10,IF('Koreksi (p)'!BM43='Isian Keg Perb &amp; Peng'!AZ$11,'Isian Keg Perb &amp; Peng'!$A$11,IF('Koreksi (p)'!BM43='Isian Keg Perb &amp; Peng'!AZ$12,'Isian Keg Perb &amp; Peng'!$A$12,IF('Koreksi (p)'!BM43='Isian Keg Perb &amp; Peng'!AZ$13,'Isian Keg Perb &amp; Peng'!$A$13," "))))))))))</f>
        <v xml:space="preserve"> </v>
      </c>
      <c r="Q42" s="150" t="str">
        <f>IF('Koreksi (p)'!BN43='Isian Keg Perb &amp; Peng'!BA$4,'Isian Keg Perb &amp; Peng'!$A$4,IF('Koreksi (p)'!BN43='Isian Keg Perb &amp; Peng'!BA$5,'Isian Keg Perb &amp; Peng'!$A$5,IF('Koreksi (p)'!BN43='Isian Keg Perb &amp; Peng'!BA$6,'Isian Keg Perb &amp; Peng'!$A$6,IF('Koreksi (p)'!BN43='Isian Keg Perb &amp; Peng'!BA$7,'Isian Keg Perb &amp; Peng'!$A$7,IF('Koreksi (p)'!BN43='Isian Keg Perb &amp; Peng'!BA$8,'Isian Keg Perb &amp; Peng'!$A$8,IF('Koreksi (p)'!BN43='Isian Keg Perb &amp; Peng'!BA$9,'Isian Keg Perb &amp; Peng'!$A$9,IF('Koreksi (p)'!BN43='Isian Keg Perb &amp; Peng'!BA$10,'Isian Keg Perb &amp; Peng'!$A$10,IF('Koreksi (p)'!BN43='Isian Keg Perb &amp; Peng'!BA$11,'Isian Keg Perb &amp; Peng'!$A$11,IF('Koreksi (p)'!BN43='Isian Keg Perb &amp; Peng'!BA$12,'Isian Keg Perb &amp; Peng'!$A$12,IF('Koreksi (p)'!BN43='Isian Keg Perb &amp; Peng'!BA$13,'Isian Keg Perb &amp; Peng'!$A$13," "))))))))))</f>
        <v xml:space="preserve"> </v>
      </c>
      <c r="R42" s="150" t="str">
        <f>IF('Koreksi (p)'!BO43='Isian Keg Perb &amp; Peng'!BB$4,'Isian Keg Perb &amp; Peng'!$A$4,IF('Koreksi (p)'!BO43='Isian Keg Perb &amp; Peng'!BB$5,'Isian Keg Perb &amp; Peng'!$A$5,IF('Koreksi (p)'!BO43='Isian Keg Perb &amp; Peng'!BB$6,'Isian Keg Perb &amp; Peng'!$A$6,IF('Koreksi (p)'!BO43='Isian Keg Perb &amp; Peng'!BB$7,'Isian Keg Perb &amp; Peng'!$A$7,IF('Koreksi (p)'!BO43='Isian Keg Perb &amp; Peng'!BB$8,'Isian Keg Perb &amp; Peng'!$A$8,IF('Koreksi (p)'!BO43='Isian Keg Perb &amp; Peng'!BB$9,'Isian Keg Perb &amp; Peng'!$A$9,IF('Koreksi (p)'!BO43='Isian Keg Perb &amp; Peng'!BB$10,'Isian Keg Perb &amp; Peng'!$A$10,IF('Koreksi (p)'!BO43='Isian Keg Perb &amp; Peng'!BB$11,'Isian Keg Perb &amp; Peng'!$A$11,IF('Koreksi (p)'!BO43='Isian Keg Perb &amp; Peng'!BB$12,'Isian Keg Perb &amp; Peng'!$A$12,IF('Koreksi (p)'!BO43='Isian Keg Perb &amp; Peng'!BB$13,'Isian Keg Perb &amp; Peng'!$A$13," "))))))))))</f>
        <v xml:space="preserve"> </v>
      </c>
      <c r="S42" s="150" t="str">
        <f>IF('Koreksi (p)'!BP43='Isian Keg Perb &amp; Peng'!BC$4,'Isian Keg Perb &amp; Peng'!$A$4,IF('Koreksi (p)'!BP43='Isian Keg Perb &amp; Peng'!BC$5,'Isian Keg Perb &amp; Peng'!$A$5,IF('Koreksi (p)'!BP43='Isian Keg Perb &amp; Peng'!BC$6,'Isian Keg Perb &amp; Peng'!$A$6,IF('Koreksi (p)'!BP43='Isian Keg Perb &amp; Peng'!BC$7,'Isian Keg Perb &amp; Peng'!$A$7,IF('Koreksi (p)'!BP43='Isian Keg Perb &amp; Peng'!BC$8,'Isian Keg Perb &amp; Peng'!$A$8,IF('Koreksi (p)'!BP43='Isian Keg Perb &amp; Peng'!BC$9,'Isian Keg Perb &amp; Peng'!$A$9,IF('Koreksi (p)'!BP43='Isian Keg Perb &amp; Peng'!BC$10,'Isian Keg Perb &amp; Peng'!$A$10,IF('Koreksi (p)'!BP43='Isian Keg Perb &amp; Peng'!BC$11,'Isian Keg Perb &amp; Peng'!$A$11,IF('Koreksi (p)'!BP43='Isian Keg Perb &amp; Peng'!BC$12,'Isian Keg Perb &amp; Peng'!$A$12,IF('Koreksi (p)'!BP43='Isian Keg Perb &amp; Peng'!BC$13,'Isian Keg Perb &amp; Peng'!$A$13," "))))))))))</f>
        <v xml:space="preserve"> </v>
      </c>
      <c r="T42" s="150" t="str">
        <f>IF('Koreksi (p)'!BQ43='Isian Keg Perb &amp; Peng'!BD$4,'Isian Keg Perb &amp; Peng'!$A$4,IF('Koreksi (p)'!BQ43='Isian Keg Perb &amp; Peng'!BD$5,'Isian Keg Perb &amp; Peng'!$A$5,IF('Koreksi (p)'!BQ43='Isian Keg Perb &amp; Peng'!BD$6,'Isian Keg Perb &amp; Peng'!$A$6,IF('Koreksi (p)'!BQ43='Isian Keg Perb &amp; Peng'!BD$7,'Isian Keg Perb &amp; Peng'!$A$7,IF('Koreksi (p)'!BQ43='Isian Keg Perb &amp; Peng'!BD$8,'Isian Keg Perb &amp; Peng'!$A$8,IF('Koreksi (p)'!BQ43='Isian Keg Perb &amp; Peng'!BD$9,'Isian Keg Perb &amp; Peng'!$A$9,IF('Koreksi (p)'!BQ43='Isian Keg Perb &amp; Peng'!BD$10,'Isian Keg Perb &amp; Peng'!$A$10,IF('Koreksi (p)'!BQ43='Isian Keg Perb &amp; Peng'!BD$11,'Isian Keg Perb &amp; Peng'!$A$11,IF('Koreksi (p)'!BQ43='Isian Keg Perb &amp; Peng'!BD$12,'Isian Keg Perb &amp; Peng'!$A$12,IF('Koreksi (p)'!BQ43='Isian Keg Perb &amp; Peng'!BD$13,'Isian Keg Perb &amp; Peng'!$A$13," "))))))))))</f>
        <v xml:space="preserve"> </v>
      </c>
      <c r="U42" s="150" t="str">
        <f>IF('Koreksi (p)'!BR43='Isian Keg Perb &amp; Peng'!BE$4,'Isian Keg Perb &amp; Peng'!$A$4,IF('Koreksi (p)'!BR43='Isian Keg Perb &amp; Peng'!BE$5,'Isian Keg Perb &amp; Peng'!$A$5,IF('Koreksi (p)'!BR43='Isian Keg Perb &amp; Peng'!BE$6,'Isian Keg Perb &amp; Peng'!$A$6,IF('Koreksi (p)'!BR43='Isian Keg Perb &amp; Peng'!BE$7,'Isian Keg Perb &amp; Peng'!$A$7,IF('Koreksi (p)'!BR43='Isian Keg Perb &amp; Peng'!BE$8,'Isian Keg Perb &amp; Peng'!$A$8,IF('Koreksi (p)'!BR43='Isian Keg Perb &amp; Peng'!BE$9,'Isian Keg Perb &amp; Peng'!$A$9,IF('Koreksi (p)'!BR43='Isian Keg Perb &amp; Peng'!BE$10,'Isian Keg Perb &amp; Peng'!$A$10,IF('Koreksi (p)'!BR43='Isian Keg Perb &amp; Peng'!BE$11,'Isian Keg Perb &amp; Peng'!$A$11,IF('Koreksi (p)'!BR43='Isian Keg Perb &amp; Peng'!BE$12,'Isian Keg Perb &amp; Peng'!$A$12,IF('Koreksi (p)'!BR43='Isian Keg Perb &amp; Peng'!BE$13,'Isian Keg Perb &amp; Peng'!$A$13," "))))))))))</f>
        <v xml:space="preserve"> </v>
      </c>
      <c r="V42" s="150" t="str">
        <f>IF('Koreksi (p)'!BS43='Isian Keg Perb &amp; Peng'!BF$4,'Isian Keg Perb &amp; Peng'!$A$4,IF('Koreksi (p)'!BS43='Isian Keg Perb &amp; Peng'!BF$5,'Isian Keg Perb &amp; Peng'!$A$5,IF('Koreksi (p)'!BS43='Isian Keg Perb &amp; Peng'!BF$6,'Isian Keg Perb &amp; Peng'!$A$6,IF('Koreksi (p)'!BS43='Isian Keg Perb &amp; Peng'!BF$7,'Isian Keg Perb &amp; Peng'!$A$7,IF('Koreksi (p)'!BS43='Isian Keg Perb &amp; Peng'!BF$8,'Isian Keg Perb &amp; Peng'!$A$8,IF('Koreksi (p)'!BS43='Isian Keg Perb &amp; Peng'!BF$9,'Isian Keg Perb &amp; Peng'!$A$9,IF('Koreksi (p)'!BS43='Isian Keg Perb &amp; Peng'!BF$10,'Isian Keg Perb &amp; Peng'!$A$10,IF('Koreksi (p)'!BS43='Isian Keg Perb &amp; Peng'!BF$11,'Isian Keg Perb &amp; Peng'!$A$11,IF('Koreksi (p)'!BS43='Isian Keg Perb &amp; Peng'!BF$12,'Isian Keg Perb &amp; Peng'!$A$12,IF('Koreksi (p)'!BS43='Isian Keg Perb &amp; Peng'!BF$13,'Isian Keg Perb &amp; Peng'!$A$13," "))))))))))</f>
        <v xml:space="preserve"> </v>
      </c>
      <c r="W42" s="150" t="str">
        <f>IF('Koreksi (p)'!BT43='Isian Keg Perb &amp; Peng'!BG$4,'Isian Keg Perb &amp; Peng'!$A$4,IF('Koreksi (p)'!BT43='Isian Keg Perb &amp; Peng'!BG$5,'Isian Keg Perb &amp; Peng'!$A$5,IF('Koreksi (p)'!BT43='Isian Keg Perb &amp; Peng'!BG$6,'Isian Keg Perb &amp; Peng'!$A$6,IF('Koreksi (p)'!BT43='Isian Keg Perb &amp; Peng'!BG$7,'Isian Keg Perb &amp; Peng'!$A$7,IF('Koreksi (p)'!BT43='Isian Keg Perb &amp; Peng'!BG$8,'Isian Keg Perb &amp; Peng'!$A$8,IF('Koreksi (p)'!BT43='Isian Keg Perb &amp; Peng'!BG$9,'Isian Keg Perb &amp; Peng'!$A$9,IF('Koreksi (p)'!BT43='Isian Keg Perb &amp; Peng'!BG$10,'Isian Keg Perb &amp; Peng'!$A$10,IF('Koreksi (p)'!BT43='Isian Keg Perb &amp; Peng'!BG$11,'Isian Keg Perb &amp; Peng'!$A$11,IF('Koreksi (p)'!BT43='Isian Keg Perb &amp; Peng'!BG$12,'Isian Keg Perb &amp; Peng'!$A$12,IF('Koreksi (p)'!BT43='Isian Keg Perb &amp; Peng'!BG$13,'Isian Keg Perb &amp; Peng'!$A$13," "))))))))))</f>
        <v xml:space="preserve"> </v>
      </c>
      <c r="X42" s="150" t="str">
        <f>IF('Koreksi (p)'!BU43='Isian Keg Perb &amp; Peng'!BH$4,'Isian Keg Perb &amp; Peng'!$A$4,IF('Koreksi (p)'!BU43='Isian Keg Perb &amp; Peng'!BH$5,'Isian Keg Perb &amp; Peng'!$A$5,IF('Koreksi (p)'!BU43='Isian Keg Perb &amp; Peng'!BH$6,'Isian Keg Perb &amp; Peng'!$A$6,IF('Koreksi (p)'!BU43='Isian Keg Perb &amp; Peng'!BH$7,'Isian Keg Perb &amp; Peng'!$A$7,IF('Koreksi (p)'!BU43='Isian Keg Perb &amp; Peng'!BH$8,'Isian Keg Perb &amp; Peng'!$A$8,IF('Koreksi (p)'!BU43='Isian Keg Perb &amp; Peng'!BH$9,'Isian Keg Perb &amp; Peng'!$A$9,IF('Koreksi (p)'!BU43='Isian Keg Perb &amp; Peng'!BH$10,'Isian Keg Perb &amp; Peng'!$A$10,IF('Koreksi (p)'!BU43='Isian Keg Perb &amp; Peng'!BH$11,'Isian Keg Perb &amp; Peng'!$A$11,IF('Koreksi (p)'!BU43='Isian Keg Perb &amp; Peng'!BH$12,'Isian Keg Perb &amp; Peng'!$A$12,IF('Koreksi (p)'!BU43='Isian Keg Perb &amp; Peng'!BH$13,'Isian Keg Perb &amp; Peng'!$A$13," "))))))))))</f>
        <v xml:space="preserve"> </v>
      </c>
      <c r="Y42" s="150" t="str">
        <f>IF('Koreksi (p)'!BV43='Isian Keg Perb &amp; Peng'!BI$4,'Isian Keg Perb &amp; Peng'!$A$4,IF('Koreksi (p)'!BV43='Isian Keg Perb &amp; Peng'!BI$5,'Isian Keg Perb &amp; Peng'!$A$5,IF('Koreksi (p)'!BV43='Isian Keg Perb &amp; Peng'!BI$6,'Isian Keg Perb &amp; Peng'!$A$6,IF('Koreksi (p)'!BV43='Isian Keg Perb &amp; Peng'!BI$7,'Isian Keg Perb &amp; Peng'!$A$7,IF('Koreksi (p)'!BV43='Isian Keg Perb &amp; Peng'!BI$8,'Isian Keg Perb &amp; Peng'!$A$8,IF('Koreksi (p)'!BV43='Isian Keg Perb &amp; Peng'!BI$9,'Isian Keg Perb &amp; Peng'!$A$9,IF('Koreksi (p)'!BV43='Isian Keg Perb &amp; Peng'!BI$10,'Isian Keg Perb &amp; Peng'!$A$10,IF('Koreksi (p)'!BV43='Isian Keg Perb &amp; Peng'!BI$11,'Isian Keg Perb &amp; Peng'!$A$11,IF('Koreksi (p)'!BV43='Isian Keg Perb &amp; Peng'!BI$12,'Isian Keg Perb &amp; Peng'!$A$12,IF('Koreksi (p)'!BV43='Isian Keg Perb &amp; Peng'!BI$13,'Isian Keg Perb &amp; Peng'!$A$13," "))))))))))</f>
        <v xml:space="preserve"> </v>
      </c>
      <c r="Z42" s="150" t="str">
        <f>IF('Koreksi (p)'!BW43='Isian Keg Perb &amp; Peng'!BJ$4,'Isian Keg Perb &amp; Peng'!$A$4,IF('Koreksi (p)'!BW43='Isian Keg Perb &amp; Peng'!BJ$5,'Isian Keg Perb &amp; Peng'!$A$5,IF('Koreksi (p)'!BW43='Isian Keg Perb &amp; Peng'!BJ$6,'Isian Keg Perb &amp; Peng'!$A$6,IF('Koreksi (p)'!BW43='Isian Keg Perb &amp; Peng'!BJ$7,'Isian Keg Perb &amp; Peng'!$A$7,IF('Koreksi (p)'!BW43='Isian Keg Perb &amp; Peng'!BJ$8,'Isian Keg Perb &amp; Peng'!$A$8,IF('Koreksi (p)'!BW43='Isian Keg Perb &amp; Peng'!BJ$9,'Isian Keg Perb &amp; Peng'!$A$9,IF('Koreksi (p)'!BW43='Isian Keg Perb &amp; Peng'!BJ$10,'Isian Keg Perb &amp; Peng'!$A$10,IF('Koreksi (p)'!BW43='Isian Keg Perb &amp; Peng'!BJ$11,'Isian Keg Perb &amp; Peng'!$A$11,IF('Koreksi (p)'!BW43='Isian Keg Perb &amp; Peng'!BJ$12,'Isian Keg Perb &amp; Peng'!$A$12,IF('Koreksi (p)'!BW43='Isian Keg Perb &amp; Peng'!BJ$13,'Isian Keg Perb &amp; Peng'!$A$13," "))))))))))</f>
        <v xml:space="preserve"> </v>
      </c>
      <c r="AA42" s="150" t="str">
        <f>IF('Koreksi (p)'!BX43='Isian Keg Perb &amp; Peng'!BK$4,'Isian Keg Perb &amp; Peng'!$A$4,IF('Koreksi (p)'!BX43='Isian Keg Perb &amp; Peng'!BK$5,'Isian Keg Perb &amp; Peng'!$A$5,IF('Koreksi (p)'!BX43='Isian Keg Perb &amp; Peng'!BK$6,'Isian Keg Perb &amp; Peng'!$A$6,IF('Koreksi (p)'!BX43='Isian Keg Perb &amp; Peng'!BK$7,'Isian Keg Perb &amp; Peng'!$A$7,IF('Koreksi (p)'!BX43='Isian Keg Perb &amp; Peng'!BK$8,'Isian Keg Perb &amp; Peng'!$A$8,IF('Koreksi (p)'!BX43='Isian Keg Perb &amp; Peng'!BK$9,'Isian Keg Perb &amp; Peng'!$A$9,IF('Koreksi (p)'!BX43='Isian Keg Perb &amp; Peng'!BK$10,'Isian Keg Perb &amp; Peng'!$A$10,IF('Koreksi (p)'!BX43='Isian Keg Perb &amp; Peng'!BK$11,'Isian Keg Perb &amp; Peng'!$A$11,IF('Koreksi (p)'!BX43='Isian Keg Perb &amp; Peng'!BK$12,'Isian Keg Perb &amp; Peng'!$A$12,IF('Koreksi (p)'!BX43='Isian Keg Perb &amp; Peng'!BK$13,'Isian Keg Perb &amp; Peng'!$A$13," "))))))))))</f>
        <v xml:space="preserve"> </v>
      </c>
      <c r="AB42" s="150" t="str">
        <f>IF('Koreksi (p)'!BY43='Isian Keg Perb &amp; Peng'!BL$4,'Isian Keg Perb &amp; Peng'!$A$4,IF('Koreksi (p)'!BY43='Isian Keg Perb &amp; Peng'!BL$5,'Isian Keg Perb &amp; Peng'!$A$5,IF('Koreksi (p)'!BY43='Isian Keg Perb &amp; Peng'!BL$6,'Isian Keg Perb &amp; Peng'!$A$6,IF('Koreksi (p)'!BY43='Isian Keg Perb &amp; Peng'!BL$7,'Isian Keg Perb &amp; Peng'!$A$7,IF('Koreksi (p)'!BY43='Isian Keg Perb &amp; Peng'!BL$8,'Isian Keg Perb &amp; Peng'!$A$8,IF('Koreksi (p)'!BY43='Isian Keg Perb &amp; Peng'!BL$9,'Isian Keg Perb &amp; Peng'!$A$9,IF('Koreksi (p)'!BY43='Isian Keg Perb &amp; Peng'!BL$10,'Isian Keg Perb &amp; Peng'!$A$10,IF('Koreksi (p)'!BY43='Isian Keg Perb &amp; Peng'!BL$11,'Isian Keg Perb &amp; Peng'!$A$11,IF('Koreksi (p)'!BY43='Isian Keg Perb &amp; Peng'!BL$12,'Isian Keg Perb &amp; Peng'!$A$12,IF('Koreksi (p)'!BY43='Isian Keg Perb &amp; Peng'!BL$13,'Isian Keg Perb &amp; Peng'!$A$13," "))))))))))</f>
        <v xml:space="preserve"> </v>
      </c>
      <c r="AC42" s="150" t="str">
        <f>IF('Koreksi (p)'!BZ43='Isian Keg Perb &amp; Peng'!BM$4,'Isian Keg Perb &amp; Peng'!$A$4,IF('Koreksi (p)'!BZ43='Isian Keg Perb &amp; Peng'!BM$5,'Isian Keg Perb &amp; Peng'!$A$5,IF('Koreksi (p)'!BZ43='Isian Keg Perb &amp; Peng'!BM$6,'Isian Keg Perb &amp; Peng'!$A$6,IF('Koreksi (p)'!BZ43='Isian Keg Perb &amp; Peng'!BM$7,'Isian Keg Perb &amp; Peng'!$A$7,IF('Koreksi (p)'!BZ43='Isian Keg Perb &amp; Peng'!BM$8,'Isian Keg Perb &amp; Peng'!$A$8,IF('Koreksi (p)'!BZ43='Isian Keg Perb &amp; Peng'!BM$9,'Isian Keg Perb &amp; Peng'!$A$9,IF('Koreksi (p)'!BZ43='Isian Keg Perb &amp; Peng'!BM$10,'Isian Keg Perb &amp; Peng'!$A$10,IF('Koreksi (p)'!BZ43='Isian Keg Perb &amp; Peng'!BM$11,'Isian Keg Perb &amp; Peng'!$A$11,IF('Koreksi (p)'!BZ43='Isian Keg Perb &amp; Peng'!BM$12,'Isian Keg Perb &amp; Peng'!$A$12,IF('Koreksi (p)'!BZ43='Isian Keg Perb &amp; Peng'!BM$13,'Isian Keg Perb &amp; Peng'!$A$13," "))))))))))</f>
        <v xml:space="preserve"> </v>
      </c>
      <c r="AD42" s="150" t="str">
        <f>IF('Koreksi (p)'!CA43='Isian Keg Perb &amp; Peng'!BN$4,'Isian Keg Perb &amp; Peng'!$A$4,IF('Koreksi (p)'!CA43='Isian Keg Perb &amp; Peng'!BN$5,'Isian Keg Perb &amp; Peng'!$A$5,IF('Koreksi (p)'!CA43='Isian Keg Perb &amp; Peng'!BN$6,'Isian Keg Perb &amp; Peng'!$A$6,IF('Koreksi (p)'!CA43='Isian Keg Perb &amp; Peng'!BN$7,'Isian Keg Perb &amp; Peng'!$A$7,IF('Koreksi (p)'!CA43='Isian Keg Perb &amp; Peng'!BN$8,'Isian Keg Perb &amp; Peng'!$A$8,IF('Koreksi (p)'!CA43='Isian Keg Perb &amp; Peng'!BN$9,'Isian Keg Perb &amp; Peng'!$A$9,IF('Koreksi (p)'!CA43='Isian Keg Perb &amp; Peng'!BN$10,'Isian Keg Perb &amp; Peng'!$A$10,IF('Koreksi (p)'!CA43='Isian Keg Perb &amp; Peng'!BN$11,'Isian Keg Perb &amp; Peng'!$A$11,IF('Koreksi (p)'!CA43='Isian Keg Perb &amp; Peng'!BN$12,'Isian Keg Perb &amp; Peng'!$A$12,IF('Koreksi (p)'!CA43='Isian Keg Perb &amp; Peng'!BN$13,'Isian Keg Perb &amp; Peng'!$A$13," "))))))))))</f>
        <v xml:space="preserve"> </v>
      </c>
      <c r="AE42" s="150" t="str">
        <f>IF('Koreksi (p)'!CB43='Isian Keg Perb &amp; Peng'!BO$4,'Isian Keg Perb &amp; Peng'!$A$4,IF('Koreksi (p)'!CB43='Isian Keg Perb &amp; Peng'!BO$5,'Isian Keg Perb &amp; Peng'!$A$5,IF('Koreksi (p)'!CB43='Isian Keg Perb &amp; Peng'!BO$6,'Isian Keg Perb &amp; Peng'!$A$6,IF('Koreksi (p)'!CB43='Isian Keg Perb &amp; Peng'!BO$7,'Isian Keg Perb &amp; Peng'!$A$7,IF('Koreksi (p)'!CB43='Isian Keg Perb &amp; Peng'!BO$8,'Isian Keg Perb &amp; Peng'!$A$8,IF('Koreksi (p)'!CB43='Isian Keg Perb &amp; Peng'!BO$9,'Isian Keg Perb &amp; Peng'!$A$9,IF('Koreksi (p)'!CB43='Isian Keg Perb &amp; Peng'!BO$10,'Isian Keg Perb &amp; Peng'!$A$10,IF('Koreksi (p)'!CB43='Isian Keg Perb &amp; Peng'!BO$11,'Isian Keg Perb &amp; Peng'!$A$11,IF('Koreksi (p)'!CB43='Isian Keg Perb &amp; Peng'!BO$12,'Isian Keg Perb &amp; Peng'!$A$12,IF('Koreksi (p)'!CB43='Isian Keg Perb &amp; Peng'!BO$13,'Isian Keg Perb &amp; Peng'!$A$13," "))))))))))</f>
        <v xml:space="preserve"> </v>
      </c>
      <c r="AF42" s="150" t="str">
        <f>IF('Koreksi (p)'!CC43='Isian Keg Perb &amp; Peng'!BP$4,'Isian Keg Perb &amp; Peng'!$A$4,IF('Koreksi (p)'!CC43='Isian Keg Perb &amp; Peng'!BP$5,'Isian Keg Perb &amp; Peng'!$A$5,IF('Koreksi (p)'!CC43='Isian Keg Perb &amp; Peng'!BP$6,'Isian Keg Perb &amp; Peng'!$A$6,IF('Koreksi (p)'!CC43='Isian Keg Perb &amp; Peng'!BP$7,'Isian Keg Perb &amp; Peng'!$A$7,IF('Koreksi (p)'!CC43='Isian Keg Perb &amp; Peng'!BP$8,'Isian Keg Perb &amp; Peng'!$A$8,IF('Koreksi (p)'!CC43='Isian Keg Perb &amp; Peng'!BP$9,'Isian Keg Perb &amp; Peng'!$A$9,IF('Koreksi (p)'!CC43='Isian Keg Perb &amp; Peng'!BP$10,'Isian Keg Perb &amp; Peng'!$A$10,IF('Koreksi (p)'!CC43='Isian Keg Perb &amp; Peng'!BP$11,'Isian Keg Perb &amp; Peng'!$A$11,IF('Koreksi (p)'!CC43='Isian Keg Perb &amp; Peng'!BP$12,'Isian Keg Perb &amp; Peng'!$A$12,IF('Koreksi (p)'!CC43='Isian Keg Perb &amp; Peng'!BP$13,'Isian Keg Perb &amp; Peng'!$A$13," "))))))))))</f>
        <v xml:space="preserve"> </v>
      </c>
      <c r="AG42" s="150" t="str">
        <f>IF('Koreksi (p)'!CD43='Isian Keg Perb &amp; Peng'!BQ$4,'Isian Keg Perb &amp; Peng'!$A$4,IF('Koreksi (p)'!CD43='Isian Keg Perb &amp; Peng'!BQ$5,'Isian Keg Perb &amp; Peng'!$A$5,IF('Koreksi (p)'!CD43='Isian Keg Perb &amp; Peng'!BQ$6,'Isian Keg Perb &amp; Peng'!$A$6,IF('Koreksi (p)'!CD43='Isian Keg Perb &amp; Peng'!BQ$7,'Isian Keg Perb &amp; Peng'!$A$7,IF('Koreksi (p)'!CD43='Isian Keg Perb &amp; Peng'!BQ$8,'Isian Keg Perb &amp; Peng'!$A$8,IF('Koreksi (p)'!CD43='Isian Keg Perb &amp; Peng'!BQ$9,'Isian Keg Perb &amp; Peng'!$A$9,IF('Koreksi (p)'!CD43='Isian Keg Perb &amp; Peng'!BQ$10,'Isian Keg Perb &amp; Peng'!$A$10,IF('Koreksi (p)'!CD43='Isian Keg Perb &amp; Peng'!BQ$11,'Isian Keg Perb &amp; Peng'!$A$11,IF('Koreksi (p)'!CD43='Isian Keg Perb &amp; Peng'!BQ$12,'Isian Keg Perb &amp; Peng'!$A$12,IF('Koreksi (p)'!CD43='Isian Keg Perb &amp; Peng'!BQ$13,'Isian Keg Perb &amp; Peng'!$A$13," "))))))))))</f>
        <v xml:space="preserve"> </v>
      </c>
      <c r="AH42" s="150" t="str">
        <f>IF('Koreksi (p)'!CE43='Isian Keg Perb &amp; Peng'!BR$4,'Isian Keg Perb &amp; Peng'!$A$4,IF('Koreksi (p)'!CE43='Isian Keg Perb &amp; Peng'!BR$5,'Isian Keg Perb &amp; Peng'!$A$5,IF('Koreksi (p)'!CE43='Isian Keg Perb &amp; Peng'!BR$6,'Isian Keg Perb &amp; Peng'!$A$6,IF('Koreksi (p)'!CE43='Isian Keg Perb &amp; Peng'!BR$7,'Isian Keg Perb &amp; Peng'!$A$7,IF('Koreksi (p)'!CE43='Isian Keg Perb &amp; Peng'!BR$8,'Isian Keg Perb &amp; Peng'!$A$8,IF('Koreksi (p)'!CE43='Isian Keg Perb &amp; Peng'!BR$9,'Isian Keg Perb &amp; Peng'!$A$9,IF('Koreksi (p)'!CE43='Isian Keg Perb &amp; Peng'!BR$10,'Isian Keg Perb &amp; Peng'!$A$10,IF('Koreksi (p)'!CE43='Isian Keg Perb &amp; Peng'!BR$11,'Isian Keg Perb &amp; Peng'!$A$11,IF('Koreksi (p)'!CE43='Isian Keg Perb &amp; Peng'!BR$12,'Isian Keg Perb &amp; Peng'!$A$12,IF('Koreksi (p)'!CE43='Isian Keg Perb &amp; Peng'!BR$13,'Isian Keg Perb &amp; Peng'!$A$13," "))))))))))</f>
        <v xml:space="preserve"> </v>
      </c>
      <c r="AI42" s="150" t="str">
        <f>IF('Koreksi (p)'!CF43='Isian Keg Perb &amp; Peng'!BS$4,'Isian Keg Perb &amp; Peng'!$A$4,IF('Koreksi (p)'!CF43='Isian Keg Perb &amp; Peng'!BS$5,'Isian Keg Perb &amp; Peng'!$A$5,IF('Koreksi (p)'!CF43='Isian Keg Perb &amp; Peng'!BS$6,'Isian Keg Perb &amp; Peng'!$A$6,IF('Koreksi (p)'!CF43='Isian Keg Perb &amp; Peng'!BS$7,'Isian Keg Perb &amp; Peng'!$A$7,IF('Koreksi (p)'!CF43='Isian Keg Perb &amp; Peng'!BS$8,'Isian Keg Perb &amp; Peng'!$A$8,IF('Koreksi (p)'!CF43='Isian Keg Perb &amp; Peng'!BS$9,'Isian Keg Perb &amp; Peng'!$A$9,IF('Koreksi (p)'!CF43='Isian Keg Perb &amp; Peng'!BS$10,'Isian Keg Perb &amp; Peng'!$A$10,IF('Koreksi (p)'!CF43='Isian Keg Perb &amp; Peng'!BS$11,'Isian Keg Perb &amp; Peng'!$A$11,IF('Koreksi (p)'!CF43='Isian Keg Perb &amp; Peng'!BS$12,'Isian Keg Perb &amp; Peng'!$A$12,IF('Koreksi (p)'!CF43='Isian Keg Perb &amp; Peng'!BS$13,'Isian Keg Perb &amp; Peng'!$A$13," "))))))))))</f>
        <v xml:space="preserve"> </v>
      </c>
      <c r="AJ42" s="150" t="str">
        <f>IF('Koreksi (p)'!CG43='Isian Keg Perb &amp; Peng'!BT$4,'Isian Keg Perb &amp; Peng'!$A$4,IF('Koreksi (p)'!CG43='Isian Keg Perb &amp; Peng'!BT$5,'Isian Keg Perb &amp; Peng'!$A$5,IF('Koreksi (p)'!CG43='Isian Keg Perb &amp; Peng'!BT$6,'Isian Keg Perb &amp; Peng'!$A$6,IF('Koreksi (p)'!CG43='Isian Keg Perb &amp; Peng'!BT$7,'Isian Keg Perb &amp; Peng'!$A$7,IF('Koreksi (p)'!CG43='Isian Keg Perb &amp; Peng'!BT$8,'Isian Keg Perb &amp; Peng'!$A$8,IF('Koreksi (p)'!CG43='Isian Keg Perb &amp; Peng'!BT$9,'Isian Keg Perb &amp; Peng'!$A$9,IF('Koreksi (p)'!CG43='Isian Keg Perb &amp; Peng'!BT$10,'Isian Keg Perb &amp; Peng'!$A$10,IF('Koreksi (p)'!CG43='Isian Keg Perb &amp; Peng'!BT$11,'Isian Keg Perb &amp; Peng'!$A$11,IF('Koreksi (p)'!CG43='Isian Keg Perb &amp; Peng'!BT$12,'Isian Keg Perb &amp; Peng'!$A$12,IF('Koreksi (p)'!CG43='Isian Keg Perb &amp; Peng'!BT$13,'Isian Keg Perb &amp; Peng'!$A$13," "))))))))))</f>
        <v xml:space="preserve"> </v>
      </c>
      <c r="AK42" s="150" t="str">
        <f>IF('Koreksi (p)'!CH43='Isian Keg Perb &amp; Peng'!BU$4,'Isian Keg Perb &amp; Peng'!$A$4,IF('Koreksi (p)'!CH43='Isian Keg Perb &amp; Peng'!BU$5,'Isian Keg Perb &amp; Peng'!$A$5,IF('Koreksi (p)'!CH43='Isian Keg Perb &amp; Peng'!BU$6,'Isian Keg Perb &amp; Peng'!$A$6,IF('Koreksi (p)'!CH43='Isian Keg Perb &amp; Peng'!BU$7,'Isian Keg Perb &amp; Peng'!$A$7,IF('Koreksi (p)'!CH43='Isian Keg Perb &amp; Peng'!BU$8,'Isian Keg Perb &amp; Peng'!$A$8,IF('Koreksi (p)'!CH43='Isian Keg Perb &amp; Peng'!BU$9,'Isian Keg Perb &amp; Peng'!$A$9,IF('Koreksi (p)'!CH43='Isian Keg Perb &amp; Peng'!BU$10,'Isian Keg Perb &amp; Peng'!$A$10,IF('Koreksi (p)'!CH43='Isian Keg Perb &amp; Peng'!BU$11,'Isian Keg Perb &amp; Peng'!$A$11,IF('Koreksi (p)'!CH43='Isian Keg Perb &amp; Peng'!BU$12,'Isian Keg Perb &amp; Peng'!$A$12,IF('Koreksi (p)'!CH43='Isian Keg Perb &amp; Peng'!BU$13,'Isian Keg Perb &amp; Peng'!$A$13," "))))))))))</f>
        <v xml:space="preserve"> </v>
      </c>
      <c r="AL42" s="150" t="str">
        <f>IF('Koreksi (p)'!CI43='Isian Keg Perb &amp; Peng'!BV$4,'Isian Keg Perb &amp; Peng'!$A$4,IF('Koreksi (p)'!CI43='Isian Keg Perb &amp; Peng'!BV$5,'Isian Keg Perb &amp; Peng'!$A$5,IF('Koreksi (p)'!CI43='Isian Keg Perb &amp; Peng'!BV$6,'Isian Keg Perb &amp; Peng'!$A$6,IF('Koreksi (p)'!CI43='Isian Keg Perb &amp; Peng'!BV$7,'Isian Keg Perb &amp; Peng'!$A$7,IF('Koreksi (p)'!CI43='Isian Keg Perb &amp; Peng'!BV$8,'Isian Keg Perb &amp; Peng'!$A$8,IF('Koreksi (p)'!CI43='Isian Keg Perb &amp; Peng'!BV$9,'Isian Keg Perb &amp; Peng'!$A$9,IF('Koreksi (p)'!CI43='Isian Keg Perb &amp; Peng'!BV$10,'Isian Keg Perb &amp; Peng'!$A$10,IF('Koreksi (p)'!CI43='Isian Keg Perb &amp; Peng'!BV$11,'Isian Keg Perb &amp; Peng'!$A$11,IF('Koreksi (p)'!CI43='Isian Keg Perb &amp; Peng'!BV$12,'Isian Keg Perb &amp; Peng'!$A$12,IF('Koreksi (p)'!CI43='Isian Keg Perb &amp; Peng'!BV$13,'Isian Keg Perb &amp; Peng'!$A$13," "))))))))))</f>
        <v xml:space="preserve"> </v>
      </c>
      <c r="AM42" s="150" t="str">
        <f>IF('Koreksi (p)'!CJ43='Isian Keg Perb &amp; Peng'!BW$4,'Isian Keg Perb &amp; Peng'!$A$4,IF('Koreksi (p)'!CJ43='Isian Keg Perb &amp; Peng'!BW$5,'Isian Keg Perb &amp; Peng'!$A$5,IF('Koreksi (p)'!CJ43='Isian Keg Perb &amp; Peng'!BW$6,'Isian Keg Perb &amp; Peng'!$A$6,IF('Koreksi (p)'!CJ43='Isian Keg Perb &amp; Peng'!BW$7,'Isian Keg Perb &amp; Peng'!$A$7,IF('Koreksi (p)'!CJ43='Isian Keg Perb &amp; Peng'!BW$8,'Isian Keg Perb &amp; Peng'!$A$8,IF('Koreksi (p)'!CJ43='Isian Keg Perb &amp; Peng'!BW$9,'Isian Keg Perb &amp; Peng'!$A$9,IF('Koreksi (p)'!CJ43='Isian Keg Perb &amp; Peng'!BW$10,'Isian Keg Perb &amp; Peng'!$A$10,IF('Koreksi (p)'!CJ43='Isian Keg Perb &amp; Peng'!BW$11,'Isian Keg Perb &amp; Peng'!$A$11,IF('Koreksi (p)'!CJ43='Isian Keg Perb &amp; Peng'!BW$12,'Isian Keg Perb &amp; Peng'!$A$12,IF('Koreksi (p)'!CJ43='Isian Keg Perb &amp; Peng'!BW$13,'Isian Keg Perb &amp; Peng'!$A$13," "))))))))))</f>
        <v xml:space="preserve"> </v>
      </c>
      <c r="AN42" s="150" t="str">
        <f>IF('Koreksi (p)'!CK43='Isian Keg Perb &amp; Peng'!BX$4,'Isian Keg Perb &amp; Peng'!$A$4,IF('Koreksi (p)'!CK43='Isian Keg Perb &amp; Peng'!BX$5,'Isian Keg Perb &amp; Peng'!$A$5,IF('Koreksi (p)'!CK43='Isian Keg Perb &amp; Peng'!BX$6,'Isian Keg Perb &amp; Peng'!$A$6,IF('Koreksi (p)'!CK43='Isian Keg Perb &amp; Peng'!BX$7,'Isian Keg Perb &amp; Peng'!$A$7,IF('Koreksi (p)'!CK43='Isian Keg Perb &amp; Peng'!BX$8,'Isian Keg Perb &amp; Peng'!$A$8,IF('Koreksi (p)'!CK43='Isian Keg Perb &amp; Peng'!BX$9,'Isian Keg Perb &amp; Peng'!$A$9,IF('Koreksi (p)'!CK43='Isian Keg Perb &amp; Peng'!BX$10,'Isian Keg Perb &amp; Peng'!$A$10,IF('Koreksi (p)'!CK43='Isian Keg Perb &amp; Peng'!BX$11,'Isian Keg Perb &amp; Peng'!$A$11,IF('Koreksi (p)'!CK43='Isian Keg Perb &amp; Peng'!BX$12,'Isian Keg Perb &amp; Peng'!$A$12,IF('Koreksi (p)'!CK43='Isian Keg Perb &amp; Peng'!BX$13,'Isian Keg Perb &amp; Peng'!$A$13," "))))))))))</f>
        <v xml:space="preserve"> </v>
      </c>
      <c r="AO42" s="150" t="str">
        <f>IF('Koreksi (p)'!CL43='Isian Keg Perb &amp; Peng'!BY$4,'Isian Keg Perb &amp; Peng'!$A$4,IF('Koreksi (p)'!CL43='Isian Keg Perb &amp; Peng'!BY$5,'Isian Keg Perb &amp; Peng'!$A$5,IF('Koreksi (p)'!CL43='Isian Keg Perb &amp; Peng'!BY$6,'Isian Keg Perb &amp; Peng'!$A$6,IF('Koreksi (p)'!CL43='Isian Keg Perb &amp; Peng'!BY$7,'Isian Keg Perb &amp; Peng'!$A$7,IF('Koreksi (p)'!CL43='Isian Keg Perb &amp; Peng'!BY$8,'Isian Keg Perb &amp; Peng'!$A$8,IF('Koreksi (p)'!CL43='Isian Keg Perb &amp; Peng'!BY$9,'Isian Keg Perb &amp; Peng'!$A$9,IF('Koreksi (p)'!CL43='Isian Keg Perb &amp; Peng'!BY$10,'Isian Keg Perb &amp; Peng'!$A$10,IF('Koreksi (p)'!CL43='Isian Keg Perb &amp; Peng'!BY$11,'Isian Keg Perb &amp; Peng'!$A$11,IF('Koreksi (p)'!CL43='Isian Keg Perb &amp; Peng'!BY$12,'Isian Keg Perb &amp; Peng'!$A$12,IF('Koreksi (p)'!CL43='Isian Keg Perb &amp; Peng'!BY$13,'Isian Keg Perb &amp; Peng'!$A$13," "))))))))))</f>
        <v xml:space="preserve"> </v>
      </c>
      <c r="AP42" s="150" t="str">
        <f>IF('Koreksi (p)'!CM43='Isian Keg Perb &amp; Peng'!BZ$4,'Isian Keg Perb &amp; Peng'!$A$4,IF('Koreksi (p)'!CM43='Isian Keg Perb &amp; Peng'!BZ$5,'Isian Keg Perb &amp; Peng'!$A$5,IF('Koreksi (p)'!CM43='Isian Keg Perb &amp; Peng'!BZ$6,'Isian Keg Perb &amp; Peng'!$A$6,IF('Koreksi (p)'!CM43='Isian Keg Perb &amp; Peng'!BZ$7,'Isian Keg Perb &amp; Peng'!$A$7,IF('Koreksi (p)'!CM43='Isian Keg Perb &amp; Peng'!BZ$8,'Isian Keg Perb &amp; Peng'!$A$8,IF('Koreksi (p)'!CM43='Isian Keg Perb &amp; Peng'!BZ$9,'Isian Keg Perb &amp; Peng'!$A$9,IF('Koreksi (p)'!CM43='Isian Keg Perb &amp; Peng'!BZ$10,'Isian Keg Perb &amp; Peng'!$A$10,IF('Koreksi (p)'!CM43='Isian Keg Perb &amp; Peng'!BZ$11,'Isian Keg Perb &amp; Peng'!$A$11,IF('Koreksi (p)'!CM43='Isian Keg Perb &amp; Peng'!BZ$12,'Isian Keg Perb &amp; Peng'!$A$12,IF('Koreksi (p)'!CM43='Isian Keg Perb &amp; Peng'!BZ$13,'Isian Keg Perb &amp; Peng'!$A$13," "))))))))))</f>
        <v xml:space="preserve"> </v>
      </c>
      <c r="AQ42" s="150" t="str">
        <f>IF('Koreksi (p)'!CN43='Isian Keg Perb &amp; Peng'!CA$4,'Isian Keg Perb &amp; Peng'!$A$4,IF('Koreksi (p)'!CN43='Isian Keg Perb &amp; Peng'!CA$5,'Isian Keg Perb &amp; Peng'!$A$5,IF('Koreksi (p)'!CN43='Isian Keg Perb &amp; Peng'!CA$6,'Isian Keg Perb &amp; Peng'!$A$6,IF('Koreksi (p)'!CN43='Isian Keg Perb &amp; Peng'!CA$7,'Isian Keg Perb &amp; Peng'!$A$7,IF('Koreksi (p)'!CN43='Isian Keg Perb &amp; Peng'!CA$8,'Isian Keg Perb &amp; Peng'!$A$8,IF('Koreksi (p)'!CN43='Isian Keg Perb &amp; Peng'!CA$9,'Isian Keg Perb &amp; Peng'!$A$9,IF('Koreksi (p)'!CN43='Isian Keg Perb &amp; Peng'!CA$10,'Isian Keg Perb &amp; Peng'!$A$10,IF('Koreksi (p)'!CN43='Isian Keg Perb &amp; Peng'!CA$11,'Isian Keg Perb &amp; Peng'!$A$11,IF('Koreksi (p)'!CN43='Isian Keg Perb &amp; Peng'!CA$12,'Isian Keg Perb &amp; Peng'!$A$12,IF('Koreksi (p)'!CN43='Isian Keg Perb &amp; Peng'!CA$13,'Isian Keg Perb &amp; Peng'!$A$13," "))))))))))</f>
        <v xml:space="preserve"> </v>
      </c>
      <c r="AR42" s="150" t="str">
        <f>IF('Koreksi (p)'!CO43='Isian Keg Perb &amp; Peng'!CB$4,'Isian Keg Perb &amp; Peng'!$A$4,IF('Koreksi (p)'!CO43='Isian Keg Perb &amp; Peng'!CB$5,'Isian Keg Perb &amp; Peng'!$A$5,IF('Koreksi (p)'!CO43='Isian Keg Perb &amp; Peng'!CB$6,'Isian Keg Perb &amp; Peng'!$A$6,IF('Koreksi (p)'!CO43='Isian Keg Perb &amp; Peng'!CB$7,'Isian Keg Perb &amp; Peng'!$A$7,IF('Koreksi (p)'!CO43='Isian Keg Perb &amp; Peng'!CB$8,'Isian Keg Perb &amp; Peng'!$A$8,IF('Koreksi (p)'!CO43='Isian Keg Perb &amp; Peng'!CB$9,'Isian Keg Perb &amp; Peng'!$A$9,IF('Koreksi (p)'!CO43='Isian Keg Perb &amp; Peng'!CB$10,'Isian Keg Perb &amp; Peng'!$A$10,IF('Koreksi (p)'!CO43='Isian Keg Perb &amp; Peng'!CB$11,'Isian Keg Perb &amp; Peng'!$A$11,IF('Koreksi (p)'!CO43='Isian Keg Perb &amp; Peng'!CB$12,'Isian Keg Perb &amp; Peng'!$A$12,IF('Koreksi (p)'!CO43='Isian Keg Perb &amp; Peng'!CB$13,'Isian Keg Perb &amp; Peng'!$A$13," "))))))))))</f>
        <v xml:space="preserve"> </v>
      </c>
      <c r="AS42" s="150" t="str">
        <f>IF('Koreksi (p)'!CP43='Isian Keg Perb &amp; Peng'!CC$4,'Isian Keg Perb &amp; Peng'!$A$4,IF('Koreksi (p)'!CP43='Isian Keg Perb &amp; Peng'!CC$5,'Isian Keg Perb &amp; Peng'!$A$5,IF('Koreksi (p)'!CP43='Isian Keg Perb &amp; Peng'!CC$6,'Isian Keg Perb &amp; Peng'!$A$6,IF('Koreksi (p)'!CP43='Isian Keg Perb &amp; Peng'!CC$7,'Isian Keg Perb &amp; Peng'!$A$7,IF('Koreksi (p)'!CP43='Isian Keg Perb &amp; Peng'!CC$8,'Isian Keg Perb &amp; Peng'!$A$8,IF('Koreksi (p)'!CP43='Isian Keg Perb &amp; Peng'!CC$9,'Isian Keg Perb &amp; Peng'!$A$9,IF('Koreksi (p)'!CP43='Isian Keg Perb &amp; Peng'!CC$10,'Isian Keg Perb &amp; Peng'!$A$10,IF('Koreksi (p)'!CP43='Isian Keg Perb &amp; Peng'!CC$11,'Isian Keg Perb &amp; Peng'!$A$11,IF('Koreksi (p)'!CP43='Isian Keg Perb &amp; Peng'!CC$12,'Isian Keg Perb &amp; Peng'!$A$12,IF('Koreksi (p)'!CP43='Isian Keg Perb &amp; Peng'!CC$13,'Isian Keg Perb &amp; Peng'!$A$13," "))))))))))</f>
        <v xml:space="preserve"> </v>
      </c>
      <c r="AT42" s="150" t="str">
        <f t="shared" si="0"/>
        <v xml:space="preserve"> Besaran Pokok/Turunan  Satuan Besaran  tiga                                </v>
      </c>
      <c r="AU42" s="150">
        <f t="shared" si="1"/>
        <v>2</v>
      </c>
      <c r="AV42" s="150" t="str">
        <f t="shared" si="2"/>
        <v xml:space="preserve">Besaran Pokok/Turunan, </v>
      </c>
      <c r="AW42" s="150">
        <f t="shared" si="3"/>
        <v>25</v>
      </c>
      <c r="AX42" s="150" t="str">
        <f t="shared" si="4"/>
        <v xml:space="preserve">Satuan Besaran, </v>
      </c>
      <c r="AY42" s="150">
        <f t="shared" si="5"/>
        <v>41</v>
      </c>
      <c r="AZ42" s="150" t="str">
        <f t="shared" si="6"/>
        <v xml:space="preserve">tiga, </v>
      </c>
      <c r="BA42" s="150" t="e">
        <f t="shared" si="7"/>
        <v>#VALUE!</v>
      </c>
      <c r="BB42" s="150" t="str">
        <f t="shared" si="8"/>
        <v/>
      </c>
      <c r="BC42" s="150" t="e">
        <f t="shared" si="9"/>
        <v>#VALUE!</v>
      </c>
      <c r="BD42" s="150" t="str">
        <f t="shared" si="10"/>
        <v/>
      </c>
      <c r="BE42" s="150" t="e">
        <f t="shared" si="11"/>
        <v>#VALUE!</v>
      </c>
      <c r="BF42" s="150" t="str">
        <f t="shared" si="12"/>
        <v/>
      </c>
      <c r="BG42" s="150" t="e">
        <f t="shared" si="13"/>
        <v>#VALUE!</v>
      </c>
      <c r="BH42" s="150" t="str">
        <f t="shared" si="14"/>
        <v/>
      </c>
      <c r="BI42" s="150" t="e">
        <f t="shared" si="15"/>
        <v>#VALUE!</v>
      </c>
      <c r="BJ42" s="150" t="str">
        <f t="shared" si="16"/>
        <v/>
      </c>
      <c r="BK42" s="150" t="e">
        <f t="shared" si="17"/>
        <v>#VALUE!</v>
      </c>
      <c r="BL42" s="150" t="str">
        <f t="shared" si="18"/>
        <v/>
      </c>
      <c r="BM42" s="150" t="e">
        <f t="shared" si="19"/>
        <v>#VALUE!</v>
      </c>
      <c r="BN42" s="150" t="str">
        <f t="shared" si="20"/>
        <v/>
      </c>
      <c r="BO42" s="26" t="str">
        <f t="shared" si="21"/>
        <v xml:space="preserve">Besaran Pokok/Turunan, Satuan Besaran, tiga, </v>
      </c>
      <c r="BP42" s="27" t="str">
        <f>IF(E42="X",'Isian Keg Perb &amp; Peng'!$CE$4,"")</f>
        <v/>
      </c>
      <c r="BQ42" s="27" t="str">
        <f>IF(E42="X",'Isian Keg Perb &amp; Peng'!$CF$4,"")</f>
        <v/>
      </c>
    </row>
    <row r="43" spans="2:69" s="30" customFormat="1" ht="59.25" hidden="1" customHeight="1">
      <c r="B43" s="27">
        <f>'Analisis (p)'!A45</f>
        <v>32</v>
      </c>
      <c r="C43" s="25" t="str">
        <f>'Analisis (p)'!B45</f>
        <v>WINDA PRIHATIN</v>
      </c>
      <c r="D43" s="32"/>
      <c r="E43" s="27" t="str">
        <f>'Analisis (p)'!CJ45</f>
        <v>-</v>
      </c>
      <c r="F43" s="150" t="str">
        <f>IF('Koreksi (p)'!BC44='Isian Keg Perb &amp; Peng'!AP$4,'Isian Keg Perb &amp; Peng'!$A$4,IF('Koreksi (p)'!BC44='Isian Keg Perb &amp; Peng'!AP$5,'Isian Keg Perb &amp; Peng'!$A$5,IF('Koreksi (p)'!BC44='Isian Keg Perb &amp; Peng'!AP$6,'Isian Keg Perb &amp; Peng'!$A$6,IF('Koreksi (p)'!BC44='Isian Keg Perb &amp; Peng'!AP$7,'Isian Keg Perb &amp; Peng'!$A$7,IF('Koreksi (p)'!BC44='Isian Keg Perb &amp; Peng'!AP$8,'Isian Keg Perb &amp; Peng'!$A$8,IF('Koreksi (p)'!BC44='Isian Keg Perb &amp; Peng'!AP$9,'Isian Keg Perb &amp; Peng'!$A$9,IF('Koreksi (p)'!BC44='Isian Keg Perb &amp; Peng'!AP$10,'Isian Keg Perb &amp; Peng'!$A$10,IF('Koreksi (p)'!BC44='Isian Keg Perb &amp; Peng'!AP$11,'Isian Keg Perb &amp; Peng'!$A$11,IF('Koreksi (p)'!BC44='Isian Keg Perb &amp; Peng'!AP$12,'Isian Keg Perb &amp; Peng'!$A$12,IF('Koreksi (p)'!BC44='Isian Keg Perb &amp; Peng'!AP$13,'Isian Keg Perb &amp; Peng'!$A$13," "))))))))))</f>
        <v xml:space="preserve"> </v>
      </c>
      <c r="G43" s="150" t="str">
        <f>IF('Koreksi (p)'!BD44='Isian Keg Perb &amp; Peng'!AQ$4,'Isian Keg Perb &amp; Peng'!$A$4,IF('Koreksi (p)'!BD44='Isian Keg Perb &amp; Peng'!AQ$5,'Isian Keg Perb &amp; Peng'!$A$5,IF('Koreksi (p)'!BD44='Isian Keg Perb &amp; Peng'!AQ$6,'Isian Keg Perb &amp; Peng'!$A$6,IF('Koreksi (p)'!BD44='Isian Keg Perb &amp; Peng'!AQ$7,'Isian Keg Perb &amp; Peng'!$A$7,IF('Koreksi (p)'!BD44='Isian Keg Perb &amp; Peng'!AQ$8,'Isian Keg Perb &amp; Peng'!$A$8,IF('Koreksi (p)'!BD44='Isian Keg Perb &amp; Peng'!AQ$9,'Isian Keg Perb &amp; Peng'!$A$9,IF('Koreksi (p)'!BD44='Isian Keg Perb &amp; Peng'!AQ$10,'Isian Keg Perb &amp; Peng'!$A$10,IF('Koreksi (p)'!BD44='Isian Keg Perb &amp; Peng'!AQ$11,'Isian Keg Perb &amp; Peng'!$A$11,IF('Koreksi (p)'!BD44='Isian Keg Perb &amp; Peng'!AQ$12,'Isian Keg Perb &amp; Peng'!$A$12,IF('Koreksi (p)'!BD44='Isian Keg Perb &amp; Peng'!AQ$13,'Isian Keg Perb &amp; Peng'!$A$13," "))))))))))</f>
        <v>Besaran Pokok/Turunan</v>
      </c>
      <c r="H43" s="150" t="str">
        <f>IF('Koreksi (p)'!BE44='Isian Keg Perb &amp; Peng'!AR$4,'Isian Keg Perb &amp; Peng'!$A$4,IF('Koreksi (p)'!BE44='Isian Keg Perb &amp; Peng'!AR$5,'Isian Keg Perb &amp; Peng'!$A$5,IF('Koreksi (p)'!BE44='Isian Keg Perb &amp; Peng'!AR$6,'Isian Keg Perb &amp; Peng'!$A$6,IF('Koreksi (p)'!BE44='Isian Keg Perb &amp; Peng'!AR$7,'Isian Keg Perb &amp; Peng'!$A$7,IF('Koreksi (p)'!BE44='Isian Keg Perb &amp; Peng'!AR$8,'Isian Keg Perb &amp; Peng'!$A$8,IF('Koreksi (p)'!BE44='Isian Keg Perb &amp; Peng'!AR$9,'Isian Keg Perb &amp; Peng'!$A$9,IF('Koreksi (p)'!BE44='Isian Keg Perb &amp; Peng'!AR$10,'Isian Keg Perb &amp; Peng'!$A$10,IF('Koreksi (p)'!BE44='Isian Keg Perb &amp; Peng'!AR$11,'Isian Keg Perb &amp; Peng'!$A$11,IF('Koreksi (p)'!BE44='Isian Keg Perb &amp; Peng'!AR$12,'Isian Keg Perb &amp; Peng'!$A$12,IF('Koreksi (p)'!BE44='Isian Keg Perb &amp; Peng'!AR$13,'Isian Keg Perb &amp; Peng'!$A$13," "))))))))))</f>
        <v xml:space="preserve"> </v>
      </c>
      <c r="I43" s="150" t="str">
        <f>IF('Koreksi (p)'!BF44='Isian Keg Perb &amp; Peng'!AS$4,'Isian Keg Perb &amp; Peng'!$A$4,IF('Koreksi (p)'!BF44='Isian Keg Perb &amp; Peng'!AS$5,'Isian Keg Perb &amp; Peng'!$A$5,IF('Koreksi (p)'!BF44='Isian Keg Perb &amp; Peng'!AS$6,'Isian Keg Perb &amp; Peng'!$A$6,IF('Koreksi (p)'!BF44='Isian Keg Perb &amp; Peng'!AS$7,'Isian Keg Perb &amp; Peng'!$A$7,IF('Koreksi (p)'!BF44='Isian Keg Perb &amp; Peng'!AS$8,'Isian Keg Perb &amp; Peng'!$A$8,IF('Koreksi (p)'!BF44='Isian Keg Perb &amp; Peng'!AS$9,'Isian Keg Perb &amp; Peng'!$A$9,IF('Koreksi (p)'!BF44='Isian Keg Perb &amp; Peng'!AS$10,'Isian Keg Perb &amp; Peng'!$A$10,IF('Koreksi (p)'!BF44='Isian Keg Perb &amp; Peng'!AS$11,'Isian Keg Perb &amp; Peng'!$A$11,IF('Koreksi (p)'!BF44='Isian Keg Perb &amp; Peng'!AS$12,'Isian Keg Perb &amp; Peng'!$A$12,IF('Koreksi (p)'!BF44='Isian Keg Perb &amp; Peng'!AS$13,'Isian Keg Perb &amp; Peng'!$A$13," "))))))))))</f>
        <v xml:space="preserve"> </v>
      </c>
      <c r="J43" s="150" t="str">
        <f>IF('Koreksi (p)'!BG44='Isian Keg Perb &amp; Peng'!AT$4,'Isian Keg Perb &amp; Peng'!$A$4,IF('Koreksi (p)'!BG44='Isian Keg Perb &amp; Peng'!AT$5,'Isian Keg Perb &amp; Peng'!$A$5,IF('Koreksi (p)'!BG44='Isian Keg Perb &amp; Peng'!AT$6,'Isian Keg Perb &amp; Peng'!$A$6,IF('Koreksi (p)'!BG44='Isian Keg Perb &amp; Peng'!AT$7,'Isian Keg Perb &amp; Peng'!$A$7,IF('Koreksi (p)'!BG44='Isian Keg Perb &amp; Peng'!AT$8,'Isian Keg Perb &amp; Peng'!$A$8,IF('Koreksi (p)'!BG44='Isian Keg Perb &amp; Peng'!AT$9,'Isian Keg Perb &amp; Peng'!$A$9,IF('Koreksi (p)'!BG44='Isian Keg Perb &amp; Peng'!AT$10,'Isian Keg Perb &amp; Peng'!$A$10,IF('Koreksi (p)'!BG44='Isian Keg Perb &amp; Peng'!AT$11,'Isian Keg Perb &amp; Peng'!$A$11,IF('Koreksi (p)'!BG44='Isian Keg Perb &amp; Peng'!AT$12,'Isian Keg Perb &amp; Peng'!$A$12,IF('Koreksi (p)'!BG44='Isian Keg Perb &amp; Peng'!AT$13,'Isian Keg Perb &amp; Peng'!$A$13," "))))))))))</f>
        <v>Satuan Besaran</v>
      </c>
      <c r="K43" s="150" t="str">
        <f>IF('Koreksi (p)'!BH44='Isian Keg Perb &amp; Peng'!AU$4,'Isian Keg Perb &amp; Peng'!$A$4,IF('Koreksi (p)'!BH44='Isian Keg Perb &amp; Peng'!AU$5,'Isian Keg Perb &amp; Peng'!$A$5,IF('Koreksi (p)'!BH44='Isian Keg Perb &amp; Peng'!AU$6,'Isian Keg Perb &amp; Peng'!$A$6,IF('Koreksi (p)'!BH44='Isian Keg Perb &amp; Peng'!AU$7,'Isian Keg Perb &amp; Peng'!$A$7,IF('Koreksi (p)'!BH44='Isian Keg Perb &amp; Peng'!AU$8,'Isian Keg Perb &amp; Peng'!$A$8,IF('Koreksi (p)'!BH44='Isian Keg Perb &amp; Peng'!AU$9,'Isian Keg Perb &amp; Peng'!$A$9,IF('Koreksi (p)'!BH44='Isian Keg Perb &amp; Peng'!AU$10,'Isian Keg Perb &amp; Peng'!$A$10,IF('Koreksi (p)'!BH44='Isian Keg Perb &amp; Peng'!AU$11,'Isian Keg Perb &amp; Peng'!$A$11,IF('Koreksi (p)'!BH44='Isian Keg Perb &amp; Peng'!AU$12,'Isian Keg Perb &amp; Peng'!$A$12,IF('Koreksi (p)'!BH44='Isian Keg Perb &amp; Peng'!AU$13,'Isian Keg Perb &amp; Peng'!$A$13," "))))))))))</f>
        <v xml:space="preserve"> </v>
      </c>
      <c r="L43" s="150" t="str">
        <f>IF('Koreksi (p)'!BI44='Isian Keg Perb &amp; Peng'!AV$4,'Isian Keg Perb &amp; Peng'!$A$4,IF('Koreksi (p)'!BI44='Isian Keg Perb &amp; Peng'!AV$5,'Isian Keg Perb &amp; Peng'!$A$5,IF('Koreksi (p)'!BI44='Isian Keg Perb &amp; Peng'!AV$6,'Isian Keg Perb &amp; Peng'!$A$6,IF('Koreksi (p)'!BI44='Isian Keg Perb &amp; Peng'!AV$7,'Isian Keg Perb &amp; Peng'!$A$7,IF('Koreksi (p)'!BI44='Isian Keg Perb &amp; Peng'!AV$8,'Isian Keg Perb &amp; Peng'!$A$8,IF('Koreksi (p)'!BI44='Isian Keg Perb &amp; Peng'!AV$9,'Isian Keg Perb &amp; Peng'!$A$9,IF('Koreksi (p)'!BI44='Isian Keg Perb &amp; Peng'!AV$10,'Isian Keg Perb &amp; Peng'!$A$10,IF('Koreksi (p)'!BI44='Isian Keg Perb &amp; Peng'!AV$11,'Isian Keg Perb &amp; Peng'!$A$11,IF('Koreksi (p)'!BI44='Isian Keg Perb &amp; Peng'!AV$12,'Isian Keg Perb &amp; Peng'!$A$12,IF('Koreksi (p)'!BI44='Isian Keg Perb &amp; Peng'!AV$13,'Isian Keg Perb &amp; Peng'!$A$13," "))))))))))</f>
        <v xml:space="preserve"> </v>
      </c>
      <c r="M43" s="150" t="str">
        <f>IF('Koreksi (p)'!BJ44='Isian Keg Perb &amp; Peng'!AW$4,'Isian Keg Perb &amp; Peng'!$A$4,IF('Koreksi (p)'!BJ44='Isian Keg Perb &amp; Peng'!AW$5,'Isian Keg Perb &amp; Peng'!$A$5,IF('Koreksi (p)'!BJ44='Isian Keg Perb &amp; Peng'!AW$6,'Isian Keg Perb &amp; Peng'!$A$6,IF('Koreksi (p)'!BJ44='Isian Keg Perb &amp; Peng'!AW$7,'Isian Keg Perb &amp; Peng'!$A$7,IF('Koreksi (p)'!BJ44='Isian Keg Perb &amp; Peng'!AW$8,'Isian Keg Perb &amp; Peng'!$A$8,IF('Koreksi (p)'!BJ44='Isian Keg Perb &amp; Peng'!AW$9,'Isian Keg Perb &amp; Peng'!$A$9,IF('Koreksi (p)'!BJ44='Isian Keg Perb &amp; Peng'!AW$10,'Isian Keg Perb &amp; Peng'!$A$10,IF('Koreksi (p)'!BJ44='Isian Keg Perb &amp; Peng'!AW$11,'Isian Keg Perb &amp; Peng'!$A$11,IF('Koreksi (p)'!BJ44='Isian Keg Perb &amp; Peng'!AW$12,'Isian Keg Perb &amp; Peng'!$A$12,IF('Koreksi (p)'!BJ44='Isian Keg Perb &amp; Peng'!AW$13,'Isian Keg Perb &amp; Peng'!$A$13," "))))))))))</f>
        <v xml:space="preserve"> </v>
      </c>
      <c r="N43" s="150" t="str">
        <f>IF('Koreksi (p)'!BK44='Isian Keg Perb &amp; Peng'!AX$4,'Isian Keg Perb &amp; Peng'!$A$4,IF('Koreksi (p)'!BK44='Isian Keg Perb &amp; Peng'!AX$5,'Isian Keg Perb &amp; Peng'!$A$5,IF('Koreksi (p)'!BK44='Isian Keg Perb &amp; Peng'!AX$6,'Isian Keg Perb &amp; Peng'!$A$6,IF('Koreksi (p)'!BK44='Isian Keg Perb &amp; Peng'!AX$7,'Isian Keg Perb &amp; Peng'!$A$7,IF('Koreksi (p)'!BK44='Isian Keg Perb &amp; Peng'!AX$8,'Isian Keg Perb &amp; Peng'!$A$8,IF('Koreksi (p)'!BK44='Isian Keg Perb &amp; Peng'!AX$9,'Isian Keg Perb &amp; Peng'!$A$9,IF('Koreksi (p)'!BK44='Isian Keg Perb &amp; Peng'!AX$10,'Isian Keg Perb &amp; Peng'!$A$10,IF('Koreksi (p)'!BK44='Isian Keg Perb &amp; Peng'!AX$11,'Isian Keg Perb &amp; Peng'!$A$11,IF('Koreksi (p)'!BK44='Isian Keg Perb &amp; Peng'!AX$12,'Isian Keg Perb &amp; Peng'!$A$12,IF('Koreksi (p)'!BK44='Isian Keg Perb &amp; Peng'!AX$13,'Isian Keg Perb &amp; Peng'!$A$13," "))))))))))</f>
        <v xml:space="preserve"> </v>
      </c>
      <c r="O43" s="150" t="str">
        <f>IF('Koreksi (p)'!BL44='Isian Keg Perb &amp; Peng'!AY$4,'Isian Keg Perb &amp; Peng'!$A$4,IF('Koreksi (p)'!BL44='Isian Keg Perb &amp; Peng'!AY$5,'Isian Keg Perb &amp; Peng'!$A$5,IF('Koreksi (p)'!BL44='Isian Keg Perb &amp; Peng'!AY$6,'Isian Keg Perb &amp; Peng'!$A$6,IF('Koreksi (p)'!BL44='Isian Keg Perb &amp; Peng'!AY$7,'Isian Keg Perb &amp; Peng'!$A$7,IF('Koreksi (p)'!BL44='Isian Keg Perb &amp; Peng'!AY$8,'Isian Keg Perb &amp; Peng'!$A$8,IF('Koreksi (p)'!BL44='Isian Keg Perb &amp; Peng'!AY$9,'Isian Keg Perb &amp; Peng'!$A$9,IF('Koreksi (p)'!BL44='Isian Keg Perb &amp; Peng'!AY$10,'Isian Keg Perb &amp; Peng'!$A$10,IF('Koreksi (p)'!BL44='Isian Keg Perb &amp; Peng'!AY$11,'Isian Keg Perb &amp; Peng'!$A$11,IF('Koreksi (p)'!BL44='Isian Keg Perb &amp; Peng'!AY$12,'Isian Keg Perb &amp; Peng'!$A$12,IF('Koreksi (p)'!BL44='Isian Keg Perb &amp; Peng'!AY$13,'Isian Keg Perb &amp; Peng'!$A$13," "))))))))))</f>
        <v xml:space="preserve"> </v>
      </c>
      <c r="P43" s="150" t="str">
        <f>IF('Koreksi (p)'!BM44='Isian Keg Perb &amp; Peng'!AZ$4,'Isian Keg Perb &amp; Peng'!$A$4,IF('Koreksi (p)'!BM44='Isian Keg Perb &amp; Peng'!AZ$5,'Isian Keg Perb &amp; Peng'!$A$5,IF('Koreksi (p)'!BM44='Isian Keg Perb &amp; Peng'!AZ$6,'Isian Keg Perb &amp; Peng'!$A$6,IF('Koreksi (p)'!BM44='Isian Keg Perb &amp; Peng'!AZ$7,'Isian Keg Perb &amp; Peng'!$A$7,IF('Koreksi (p)'!BM44='Isian Keg Perb &amp; Peng'!AZ$8,'Isian Keg Perb &amp; Peng'!$A$8,IF('Koreksi (p)'!BM44='Isian Keg Perb &amp; Peng'!AZ$9,'Isian Keg Perb &amp; Peng'!$A$9,IF('Koreksi (p)'!BM44='Isian Keg Perb &amp; Peng'!AZ$10,'Isian Keg Perb &amp; Peng'!$A$10,IF('Koreksi (p)'!BM44='Isian Keg Perb &amp; Peng'!AZ$11,'Isian Keg Perb &amp; Peng'!$A$11,IF('Koreksi (p)'!BM44='Isian Keg Perb &amp; Peng'!AZ$12,'Isian Keg Perb &amp; Peng'!$A$12,IF('Koreksi (p)'!BM44='Isian Keg Perb &amp; Peng'!AZ$13,'Isian Keg Perb &amp; Peng'!$A$13," "))))))))))</f>
        <v xml:space="preserve"> </v>
      </c>
      <c r="Q43" s="150" t="str">
        <f>IF('Koreksi (p)'!BN44='Isian Keg Perb &amp; Peng'!BA$4,'Isian Keg Perb &amp; Peng'!$A$4,IF('Koreksi (p)'!BN44='Isian Keg Perb &amp; Peng'!BA$5,'Isian Keg Perb &amp; Peng'!$A$5,IF('Koreksi (p)'!BN44='Isian Keg Perb &amp; Peng'!BA$6,'Isian Keg Perb &amp; Peng'!$A$6,IF('Koreksi (p)'!BN44='Isian Keg Perb &amp; Peng'!BA$7,'Isian Keg Perb &amp; Peng'!$A$7,IF('Koreksi (p)'!BN44='Isian Keg Perb &amp; Peng'!BA$8,'Isian Keg Perb &amp; Peng'!$A$8,IF('Koreksi (p)'!BN44='Isian Keg Perb &amp; Peng'!BA$9,'Isian Keg Perb &amp; Peng'!$A$9,IF('Koreksi (p)'!BN44='Isian Keg Perb &amp; Peng'!BA$10,'Isian Keg Perb &amp; Peng'!$A$10,IF('Koreksi (p)'!BN44='Isian Keg Perb &amp; Peng'!BA$11,'Isian Keg Perb &amp; Peng'!$A$11,IF('Koreksi (p)'!BN44='Isian Keg Perb &amp; Peng'!BA$12,'Isian Keg Perb &amp; Peng'!$A$12,IF('Koreksi (p)'!BN44='Isian Keg Perb &amp; Peng'!BA$13,'Isian Keg Perb &amp; Peng'!$A$13," "))))))))))</f>
        <v xml:space="preserve"> </v>
      </c>
      <c r="R43" s="150" t="str">
        <f>IF('Koreksi (p)'!BO44='Isian Keg Perb &amp; Peng'!BB$4,'Isian Keg Perb &amp; Peng'!$A$4,IF('Koreksi (p)'!BO44='Isian Keg Perb &amp; Peng'!BB$5,'Isian Keg Perb &amp; Peng'!$A$5,IF('Koreksi (p)'!BO44='Isian Keg Perb &amp; Peng'!BB$6,'Isian Keg Perb &amp; Peng'!$A$6,IF('Koreksi (p)'!BO44='Isian Keg Perb &amp; Peng'!BB$7,'Isian Keg Perb &amp; Peng'!$A$7,IF('Koreksi (p)'!BO44='Isian Keg Perb &amp; Peng'!BB$8,'Isian Keg Perb &amp; Peng'!$A$8,IF('Koreksi (p)'!BO44='Isian Keg Perb &amp; Peng'!BB$9,'Isian Keg Perb &amp; Peng'!$A$9,IF('Koreksi (p)'!BO44='Isian Keg Perb &amp; Peng'!BB$10,'Isian Keg Perb &amp; Peng'!$A$10,IF('Koreksi (p)'!BO44='Isian Keg Perb &amp; Peng'!BB$11,'Isian Keg Perb &amp; Peng'!$A$11,IF('Koreksi (p)'!BO44='Isian Keg Perb &amp; Peng'!BB$12,'Isian Keg Perb &amp; Peng'!$A$12,IF('Koreksi (p)'!BO44='Isian Keg Perb &amp; Peng'!BB$13,'Isian Keg Perb &amp; Peng'!$A$13," "))))))))))</f>
        <v xml:space="preserve"> </v>
      </c>
      <c r="S43" s="150" t="str">
        <f>IF('Koreksi (p)'!BP44='Isian Keg Perb &amp; Peng'!BC$4,'Isian Keg Perb &amp; Peng'!$A$4,IF('Koreksi (p)'!BP44='Isian Keg Perb &amp; Peng'!BC$5,'Isian Keg Perb &amp; Peng'!$A$5,IF('Koreksi (p)'!BP44='Isian Keg Perb &amp; Peng'!BC$6,'Isian Keg Perb &amp; Peng'!$A$6,IF('Koreksi (p)'!BP44='Isian Keg Perb &amp; Peng'!BC$7,'Isian Keg Perb &amp; Peng'!$A$7,IF('Koreksi (p)'!BP44='Isian Keg Perb &amp; Peng'!BC$8,'Isian Keg Perb &amp; Peng'!$A$8,IF('Koreksi (p)'!BP44='Isian Keg Perb &amp; Peng'!BC$9,'Isian Keg Perb &amp; Peng'!$A$9,IF('Koreksi (p)'!BP44='Isian Keg Perb &amp; Peng'!BC$10,'Isian Keg Perb &amp; Peng'!$A$10,IF('Koreksi (p)'!BP44='Isian Keg Perb &amp; Peng'!BC$11,'Isian Keg Perb &amp; Peng'!$A$11,IF('Koreksi (p)'!BP44='Isian Keg Perb &amp; Peng'!BC$12,'Isian Keg Perb &amp; Peng'!$A$12,IF('Koreksi (p)'!BP44='Isian Keg Perb &amp; Peng'!BC$13,'Isian Keg Perb &amp; Peng'!$A$13," "))))))))))</f>
        <v xml:space="preserve"> </v>
      </c>
      <c r="T43" s="150" t="str">
        <f>IF('Koreksi (p)'!BQ44='Isian Keg Perb &amp; Peng'!BD$4,'Isian Keg Perb &amp; Peng'!$A$4,IF('Koreksi (p)'!BQ44='Isian Keg Perb &amp; Peng'!BD$5,'Isian Keg Perb &amp; Peng'!$A$5,IF('Koreksi (p)'!BQ44='Isian Keg Perb &amp; Peng'!BD$6,'Isian Keg Perb &amp; Peng'!$A$6,IF('Koreksi (p)'!BQ44='Isian Keg Perb &amp; Peng'!BD$7,'Isian Keg Perb &amp; Peng'!$A$7,IF('Koreksi (p)'!BQ44='Isian Keg Perb &amp; Peng'!BD$8,'Isian Keg Perb &amp; Peng'!$A$8,IF('Koreksi (p)'!BQ44='Isian Keg Perb &amp; Peng'!BD$9,'Isian Keg Perb &amp; Peng'!$A$9,IF('Koreksi (p)'!BQ44='Isian Keg Perb &amp; Peng'!BD$10,'Isian Keg Perb &amp; Peng'!$A$10,IF('Koreksi (p)'!BQ44='Isian Keg Perb &amp; Peng'!BD$11,'Isian Keg Perb &amp; Peng'!$A$11,IF('Koreksi (p)'!BQ44='Isian Keg Perb &amp; Peng'!BD$12,'Isian Keg Perb &amp; Peng'!$A$12,IF('Koreksi (p)'!BQ44='Isian Keg Perb &amp; Peng'!BD$13,'Isian Keg Perb &amp; Peng'!$A$13," "))))))))))</f>
        <v xml:space="preserve"> </v>
      </c>
      <c r="U43" s="150" t="str">
        <f>IF('Koreksi (p)'!BR44='Isian Keg Perb &amp; Peng'!BE$4,'Isian Keg Perb &amp; Peng'!$A$4,IF('Koreksi (p)'!BR44='Isian Keg Perb &amp; Peng'!BE$5,'Isian Keg Perb &amp; Peng'!$A$5,IF('Koreksi (p)'!BR44='Isian Keg Perb &amp; Peng'!BE$6,'Isian Keg Perb &amp; Peng'!$A$6,IF('Koreksi (p)'!BR44='Isian Keg Perb &amp; Peng'!BE$7,'Isian Keg Perb &amp; Peng'!$A$7,IF('Koreksi (p)'!BR44='Isian Keg Perb &amp; Peng'!BE$8,'Isian Keg Perb &amp; Peng'!$A$8,IF('Koreksi (p)'!BR44='Isian Keg Perb &amp; Peng'!BE$9,'Isian Keg Perb &amp; Peng'!$A$9,IF('Koreksi (p)'!BR44='Isian Keg Perb &amp; Peng'!BE$10,'Isian Keg Perb &amp; Peng'!$A$10,IF('Koreksi (p)'!BR44='Isian Keg Perb &amp; Peng'!BE$11,'Isian Keg Perb &amp; Peng'!$A$11,IF('Koreksi (p)'!BR44='Isian Keg Perb &amp; Peng'!BE$12,'Isian Keg Perb &amp; Peng'!$A$12,IF('Koreksi (p)'!BR44='Isian Keg Perb &amp; Peng'!BE$13,'Isian Keg Perb &amp; Peng'!$A$13," "))))))))))</f>
        <v xml:space="preserve"> </v>
      </c>
      <c r="V43" s="150" t="str">
        <f>IF('Koreksi (p)'!BS44='Isian Keg Perb &amp; Peng'!BF$4,'Isian Keg Perb &amp; Peng'!$A$4,IF('Koreksi (p)'!BS44='Isian Keg Perb &amp; Peng'!BF$5,'Isian Keg Perb &amp; Peng'!$A$5,IF('Koreksi (p)'!BS44='Isian Keg Perb &amp; Peng'!BF$6,'Isian Keg Perb &amp; Peng'!$A$6,IF('Koreksi (p)'!BS44='Isian Keg Perb &amp; Peng'!BF$7,'Isian Keg Perb &amp; Peng'!$A$7,IF('Koreksi (p)'!BS44='Isian Keg Perb &amp; Peng'!BF$8,'Isian Keg Perb &amp; Peng'!$A$8,IF('Koreksi (p)'!BS44='Isian Keg Perb &amp; Peng'!BF$9,'Isian Keg Perb &amp; Peng'!$A$9,IF('Koreksi (p)'!BS44='Isian Keg Perb &amp; Peng'!BF$10,'Isian Keg Perb &amp; Peng'!$A$10,IF('Koreksi (p)'!BS44='Isian Keg Perb &amp; Peng'!BF$11,'Isian Keg Perb &amp; Peng'!$A$11,IF('Koreksi (p)'!BS44='Isian Keg Perb &amp; Peng'!BF$12,'Isian Keg Perb &amp; Peng'!$A$12,IF('Koreksi (p)'!BS44='Isian Keg Perb &amp; Peng'!BF$13,'Isian Keg Perb &amp; Peng'!$A$13," "))))))))))</f>
        <v xml:space="preserve"> </v>
      </c>
      <c r="W43" s="150" t="str">
        <f>IF('Koreksi (p)'!BT44='Isian Keg Perb &amp; Peng'!BG$4,'Isian Keg Perb &amp; Peng'!$A$4,IF('Koreksi (p)'!BT44='Isian Keg Perb &amp; Peng'!BG$5,'Isian Keg Perb &amp; Peng'!$A$5,IF('Koreksi (p)'!BT44='Isian Keg Perb &amp; Peng'!BG$6,'Isian Keg Perb &amp; Peng'!$A$6,IF('Koreksi (p)'!BT44='Isian Keg Perb &amp; Peng'!BG$7,'Isian Keg Perb &amp; Peng'!$A$7,IF('Koreksi (p)'!BT44='Isian Keg Perb &amp; Peng'!BG$8,'Isian Keg Perb &amp; Peng'!$A$8,IF('Koreksi (p)'!BT44='Isian Keg Perb &amp; Peng'!BG$9,'Isian Keg Perb &amp; Peng'!$A$9,IF('Koreksi (p)'!BT44='Isian Keg Perb &amp; Peng'!BG$10,'Isian Keg Perb &amp; Peng'!$A$10,IF('Koreksi (p)'!BT44='Isian Keg Perb &amp; Peng'!BG$11,'Isian Keg Perb &amp; Peng'!$A$11,IF('Koreksi (p)'!BT44='Isian Keg Perb &amp; Peng'!BG$12,'Isian Keg Perb &amp; Peng'!$A$12,IF('Koreksi (p)'!BT44='Isian Keg Perb &amp; Peng'!BG$13,'Isian Keg Perb &amp; Peng'!$A$13," "))))))))))</f>
        <v xml:space="preserve"> </v>
      </c>
      <c r="X43" s="150" t="str">
        <f>IF('Koreksi (p)'!BU44='Isian Keg Perb &amp; Peng'!BH$4,'Isian Keg Perb &amp; Peng'!$A$4,IF('Koreksi (p)'!BU44='Isian Keg Perb &amp; Peng'!BH$5,'Isian Keg Perb &amp; Peng'!$A$5,IF('Koreksi (p)'!BU44='Isian Keg Perb &amp; Peng'!BH$6,'Isian Keg Perb &amp; Peng'!$A$6,IF('Koreksi (p)'!BU44='Isian Keg Perb &amp; Peng'!BH$7,'Isian Keg Perb &amp; Peng'!$A$7,IF('Koreksi (p)'!BU44='Isian Keg Perb &amp; Peng'!BH$8,'Isian Keg Perb &amp; Peng'!$A$8,IF('Koreksi (p)'!BU44='Isian Keg Perb &amp; Peng'!BH$9,'Isian Keg Perb &amp; Peng'!$A$9,IF('Koreksi (p)'!BU44='Isian Keg Perb &amp; Peng'!BH$10,'Isian Keg Perb &amp; Peng'!$A$10,IF('Koreksi (p)'!BU44='Isian Keg Perb &amp; Peng'!BH$11,'Isian Keg Perb &amp; Peng'!$A$11,IF('Koreksi (p)'!BU44='Isian Keg Perb &amp; Peng'!BH$12,'Isian Keg Perb &amp; Peng'!$A$12,IF('Koreksi (p)'!BU44='Isian Keg Perb &amp; Peng'!BH$13,'Isian Keg Perb &amp; Peng'!$A$13," "))))))))))</f>
        <v xml:space="preserve"> </v>
      </c>
      <c r="Y43" s="150" t="str">
        <f>IF('Koreksi (p)'!BV44='Isian Keg Perb &amp; Peng'!BI$4,'Isian Keg Perb &amp; Peng'!$A$4,IF('Koreksi (p)'!BV44='Isian Keg Perb &amp; Peng'!BI$5,'Isian Keg Perb &amp; Peng'!$A$5,IF('Koreksi (p)'!BV44='Isian Keg Perb &amp; Peng'!BI$6,'Isian Keg Perb &amp; Peng'!$A$6,IF('Koreksi (p)'!BV44='Isian Keg Perb &amp; Peng'!BI$7,'Isian Keg Perb &amp; Peng'!$A$7,IF('Koreksi (p)'!BV44='Isian Keg Perb &amp; Peng'!BI$8,'Isian Keg Perb &amp; Peng'!$A$8,IF('Koreksi (p)'!BV44='Isian Keg Perb &amp; Peng'!BI$9,'Isian Keg Perb &amp; Peng'!$A$9,IF('Koreksi (p)'!BV44='Isian Keg Perb &amp; Peng'!BI$10,'Isian Keg Perb &amp; Peng'!$A$10,IF('Koreksi (p)'!BV44='Isian Keg Perb &amp; Peng'!BI$11,'Isian Keg Perb &amp; Peng'!$A$11,IF('Koreksi (p)'!BV44='Isian Keg Perb &amp; Peng'!BI$12,'Isian Keg Perb &amp; Peng'!$A$12,IF('Koreksi (p)'!BV44='Isian Keg Perb &amp; Peng'!BI$13,'Isian Keg Perb &amp; Peng'!$A$13," "))))))))))</f>
        <v xml:space="preserve"> </v>
      </c>
      <c r="Z43" s="150" t="str">
        <f>IF('Koreksi (p)'!BW44='Isian Keg Perb &amp; Peng'!BJ$4,'Isian Keg Perb &amp; Peng'!$A$4,IF('Koreksi (p)'!BW44='Isian Keg Perb &amp; Peng'!BJ$5,'Isian Keg Perb &amp; Peng'!$A$5,IF('Koreksi (p)'!BW44='Isian Keg Perb &amp; Peng'!BJ$6,'Isian Keg Perb &amp; Peng'!$A$6,IF('Koreksi (p)'!BW44='Isian Keg Perb &amp; Peng'!BJ$7,'Isian Keg Perb &amp; Peng'!$A$7,IF('Koreksi (p)'!BW44='Isian Keg Perb &amp; Peng'!BJ$8,'Isian Keg Perb &amp; Peng'!$A$8,IF('Koreksi (p)'!BW44='Isian Keg Perb &amp; Peng'!BJ$9,'Isian Keg Perb &amp; Peng'!$A$9,IF('Koreksi (p)'!BW44='Isian Keg Perb &amp; Peng'!BJ$10,'Isian Keg Perb &amp; Peng'!$A$10,IF('Koreksi (p)'!BW44='Isian Keg Perb &amp; Peng'!BJ$11,'Isian Keg Perb &amp; Peng'!$A$11,IF('Koreksi (p)'!BW44='Isian Keg Perb &amp; Peng'!BJ$12,'Isian Keg Perb &amp; Peng'!$A$12,IF('Koreksi (p)'!BW44='Isian Keg Perb &amp; Peng'!BJ$13,'Isian Keg Perb &amp; Peng'!$A$13," "))))))))))</f>
        <v xml:space="preserve"> </v>
      </c>
      <c r="AA43" s="150" t="str">
        <f>IF('Koreksi (p)'!BX44='Isian Keg Perb &amp; Peng'!BK$4,'Isian Keg Perb &amp; Peng'!$A$4,IF('Koreksi (p)'!BX44='Isian Keg Perb &amp; Peng'!BK$5,'Isian Keg Perb &amp; Peng'!$A$5,IF('Koreksi (p)'!BX44='Isian Keg Perb &amp; Peng'!BK$6,'Isian Keg Perb &amp; Peng'!$A$6,IF('Koreksi (p)'!BX44='Isian Keg Perb &amp; Peng'!BK$7,'Isian Keg Perb &amp; Peng'!$A$7,IF('Koreksi (p)'!BX44='Isian Keg Perb &amp; Peng'!BK$8,'Isian Keg Perb &amp; Peng'!$A$8,IF('Koreksi (p)'!BX44='Isian Keg Perb &amp; Peng'!BK$9,'Isian Keg Perb &amp; Peng'!$A$9,IF('Koreksi (p)'!BX44='Isian Keg Perb &amp; Peng'!BK$10,'Isian Keg Perb &amp; Peng'!$A$10,IF('Koreksi (p)'!BX44='Isian Keg Perb &amp; Peng'!BK$11,'Isian Keg Perb &amp; Peng'!$A$11,IF('Koreksi (p)'!BX44='Isian Keg Perb &amp; Peng'!BK$12,'Isian Keg Perb &amp; Peng'!$A$12,IF('Koreksi (p)'!BX44='Isian Keg Perb &amp; Peng'!BK$13,'Isian Keg Perb &amp; Peng'!$A$13," "))))))))))</f>
        <v xml:space="preserve"> </v>
      </c>
      <c r="AB43" s="150" t="str">
        <f>IF('Koreksi (p)'!BY44='Isian Keg Perb &amp; Peng'!BL$4,'Isian Keg Perb &amp; Peng'!$A$4,IF('Koreksi (p)'!BY44='Isian Keg Perb &amp; Peng'!BL$5,'Isian Keg Perb &amp; Peng'!$A$5,IF('Koreksi (p)'!BY44='Isian Keg Perb &amp; Peng'!BL$6,'Isian Keg Perb &amp; Peng'!$A$6,IF('Koreksi (p)'!BY44='Isian Keg Perb &amp; Peng'!BL$7,'Isian Keg Perb &amp; Peng'!$A$7,IF('Koreksi (p)'!BY44='Isian Keg Perb &amp; Peng'!BL$8,'Isian Keg Perb &amp; Peng'!$A$8,IF('Koreksi (p)'!BY44='Isian Keg Perb &amp; Peng'!BL$9,'Isian Keg Perb &amp; Peng'!$A$9,IF('Koreksi (p)'!BY44='Isian Keg Perb &amp; Peng'!BL$10,'Isian Keg Perb &amp; Peng'!$A$10,IF('Koreksi (p)'!BY44='Isian Keg Perb &amp; Peng'!BL$11,'Isian Keg Perb &amp; Peng'!$A$11,IF('Koreksi (p)'!BY44='Isian Keg Perb &amp; Peng'!BL$12,'Isian Keg Perb &amp; Peng'!$A$12,IF('Koreksi (p)'!BY44='Isian Keg Perb &amp; Peng'!BL$13,'Isian Keg Perb &amp; Peng'!$A$13," "))))))))))</f>
        <v xml:space="preserve"> </v>
      </c>
      <c r="AC43" s="150" t="str">
        <f>IF('Koreksi (p)'!BZ44='Isian Keg Perb &amp; Peng'!BM$4,'Isian Keg Perb &amp; Peng'!$A$4,IF('Koreksi (p)'!BZ44='Isian Keg Perb &amp; Peng'!BM$5,'Isian Keg Perb &amp; Peng'!$A$5,IF('Koreksi (p)'!BZ44='Isian Keg Perb &amp; Peng'!BM$6,'Isian Keg Perb &amp; Peng'!$A$6,IF('Koreksi (p)'!BZ44='Isian Keg Perb &amp; Peng'!BM$7,'Isian Keg Perb &amp; Peng'!$A$7,IF('Koreksi (p)'!BZ44='Isian Keg Perb &amp; Peng'!BM$8,'Isian Keg Perb &amp; Peng'!$A$8,IF('Koreksi (p)'!BZ44='Isian Keg Perb &amp; Peng'!BM$9,'Isian Keg Perb &amp; Peng'!$A$9,IF('Koreksi (p)'!BZ44='Isian Keg Perb &amp; Peng'!BM$10,'Isian Keg Perb &amp; Peng'!$A$10,IF('Koreksi (p)'!BZ44='Isian Keg Perb &amp; Peng'!BM$11,'Isian Keg Perb &amp; Peng'!$A$11,IF('Koreksi (p)'!BZ44='Isian Keg Perb &amp; Peng'!BM$12,'Isian Keg Perb &amp; Peng'!$A$12,IF('Koreksi (p)'!BZ44='Isian Keg Perb &amp; Peng'!BM$13,'Isian Keg Perb &amp; Peng'!$A$13," "))))))))))</f>
        <v xml:space="preserve"> </v>
      </c>
      <c r="AD43" s="150" t="str">
        <f>IF('Koreksi (p)'!CA44='Isian Keg Perb &amp; Peng'!BN$4,'Isian Keg Perb &amp; Peng'!$A$4,IF('Koreksi (p)'!CA44='Isian Keg Perb &amp; Peng'!BN$5,'Isian Keg Perb &amp; Peng'!$A$5,IF('Koreksi (p)'!CA44='Isian Keg Perb &amp; Peng'!BN$6,'Isian Keg Perb &amp; Peng'!$A$6,IF('Koreksi (p)'!CA44='Isian Keg Perb &amp; Peng'!BN$7,'Isian Keg Perb &amp; Peng'!$A$7,IF('Koreksi (p)'!CA44='Isian Keg Perb &amp; Peng'!BN$8,'Isian Keg Perb &amp; Peng'!$A$8,IF('Koreksi (p)'!CA44='Isian Keg Perb &amp; Peng'!BN$9,'Isian Keg Perb &amp; Peng'!$A$9,IF('Koreksi (p)'!CA44='Isian Keg Perb &amp; Peng'!BN$10,'Isian Keg Perb &amp; Peng'!$A$10,IF('Koreksi (p)'!CA44='Isian Keg Perb &amp; Peng'!BN$11,'Isian Keg Perb &amp; Peng'!$A$11,IF('Koreksi (p)'!CA44='Isian Keg Perb &amp; Peng'!BN$12,'Isian Keg Perb &amp; Peng'!$A$12,IF('Koreksi (p)'!CA44='Isian Keg Perb &amp; Peng'!BN$13,'Isian Keg Perb &amp; Peng'!$A$13," "))))))))))</f>
        <v xml:space="preserve"> </v>
      </c>
      <c r="AE43" s="150" t="str">
        <f>IF('Koreksi (p)'!CB44='Isian Keg Perb &amp; Peng'!BO$4,'Isian Keg Perb &amp; Peng'!$A$4,IF('Koreksi (p)'!CB44='Isian Keg Perb &amp; Peng'!BO$5,'Isian Keg Perb &amp; Peng'!$A$5,IF('Koreksi (p)'!CB44='Isian Keg Perb &amp; Peng'!BO$6,'Isian Keg Perb &amp; Peng'!$A$6,IF('Koreksi (p)'!CB44='Isian Keg Perb &amp; Peng'!BO$7,'Isian Keg Perb &amp; Peng'!$A$7,IF('Koreksi (p)'!CB44='Isian Keg Perb &amp; Peng'!BO$8,'Isian Keg Perb &amp; Peng'!$A$8,IF('Koreksi (p)'!CB44='Isian Keg Perb &amp; Peng'!BO$9,'Isian Keg Perb &amp; Peng'!$A$9,IF('Koreksi (p)'!CB44='Isian Keg Perb &amp; Peng'!BO$10,'Isian Keg Perb &amp; Peng'!$A$10,IF('Koreksi (p)'!CB44='Isian Keg Perb &amp; Peng'!BO$11,'Isian Keg Perb &amp; Peng'!$A$11,IF('Koreksi (p)'!CB44='Isian Keg Perb &amp; Peng'!BO$12,'Isian Keg Perb &amp; Peng'!$A$12,IF('Koreksi (p)'!CB44='Isian Keg Perb &amp; Peng'!BO$13,'Isian Keg Perb &amp; Peng'!$A$13," "))))))))))</f>
        <v xml:space="preserve"> </v>
      </c>
      <c r="AF43" s="150" t="str">
        <f>IF('Koreksi (p)'!CC44='Isian Keg Perb &amp; Peng'!BP$4,'Isian Keg Perb &amp; Peng'!$A$4,IF('Koreksi (p)'!CC44='Isian Keg Perb &amp; Peng'!BP$5,'Isian Keg Perb &amp; Peng'!$A$5,IF('Koreksi (p)'!CC44='Isian Keg Perb &amp; Peng'!BP$6,'Isian Keg Perb &amp; Peng'!$A$6,IF('Koreksi (p)'!CC44='Isian Keg Perb &amp; Peng'!BP$7,'Isian Keg Perb &amp; Peng'!$A$7,IF('Koreksi (p)'!CC44='Isian Keg Perb &amp; Peng'!BP$8,'Isian Keg Perb &amp; Peng'!$A$8,IF('Koreksi (p)'!CC44='Isian Keg Perb &amp; Peng'!BP$9,'Isian Keg Perb &amp; Peng'!$A$9,IF('Koreksi (p)'!CC44='Isian Keg Perb &amp; Peng'!BP$10,'Isian Keg Perb &amp; Peng'!$A$10,IF('Koreksi (p)'!CC44='Isian Keg Perb &amp; Peng'!BP$11,'Isian Keg Perb &amp; Peng'!$A$11,IF('Koreksi (p)'!CC44='Isian Keg Perb &amp; Peng'!BP$12,'Isian Keg Perb &amp; Peng'!$A$12,IF('Koreksi (p)'!CC44='Isian Keg Perb &amp; Peng'!BP$13,'Isian Keg Perb &amp; Peng'!$A$13," "))))))))))</f>
        <v xml:space="preserve"> </v>
      </c>
      <c r="AG43" s="150" t="str">
        <f>IF('Koreksi (p)'!CD44='Isian Keg Perb &amp; Peng'!BQ$4,'Isian Keg Perb &amp; Peng'!$A$4,IF('Koreksi (p)'!CD44='Isian Keg Perb &amp; Peng'!BQ$5,'Isian Keg Perb &amp; Peng'!$A$5,IF('Koreksi (p)'!CD44='Isian Keg Perb &amp; Peng'!BQ$6,'Isian Keg Perb &amp; Peng'!$A$6,IF('Koreksi (p)'!CD44='Isian Keg Perb &amp; Peng'!BQ$7,'Isian Keg Perb &amp; Peng'!$A$7,IF('Koreksi (p)'!CD44='Isian Keg Perb &amp; Peng'!BQ$8,'Isian Keg Perb &amp; Peng'!$A$8,IF('Koreksi (p)'!CD44='Isian Keg Perb &amp; Peng'!BQ$9,'Isian Keg Perb &amp; Peng'!$A$9,IF('Koreksi (p)'!CD44='Isian Keg Perb &amp; Peng'!BQ$10,'Isian Keg Perb &amp; Peng'!$A$10,IF('Koreksi (p)'!CD44='Isian Keg Perb &amp; Peng'!BQ$11,'Isian Keg Perb &amp; Peng'!$A$11,IF('Koreksi (p)'!CD44='Isian Keg Perb &amp; Peng'!BQ$12,'Isian Keg Perb &amp; Peng'!$A$12,IF('Koreksi (p)'!CD44='Isian Keg Perb &amp; Peng'!BQ$13,'Isian Keg Perb &amp; Peng'!$A$13," "))))))))))</f>
        <v xml:space="preserve"> </v>
      </c>
      <c r="AH43" s="150" t="str">
        <f>IF('Koreksi (p)'!CE44='Isian Keg Perb &amp; Peng'!BR$4,'Isian Keg Perb &amp; Peng'!$A$4,IF('Koreksi (p)'!CE44='Isian Keg Perb &amp; Peng'!BR$5,'Isian Keg Perb &amp; Peng'!$A$5,IF('Koreksi (p)'!CE44='Isian Keg Perb &amp; Peng'!BR$6,'Isian Keg Perb &amp; Peng'!$A$6,IF('Koreksi (p)'!CE44='Isian Keg Perb &amp; Peng'!BR$7,'Isian Keg Perb &amp; Peng'!$A$7,IF('Koreksi (p)'!CE44='Isian Keg Perb &amp; Peng'!BR$8,'Isian Keg Perb &amp; Peng'!$A$8,IF('Koreksi (p)'!CE44='Isian Keg Perb &amp; Peng'!BR$9,'Isian Keg Perb &amp; Peng'!$A$9,IF('Koreksi (p)'!CE44='Isian Keg Perb &amp; Peng'!BR$10,'Isian Keg Perb &amp; Peng'!$A$10,IF('Koreksi (p)'!CE44='Isian Keg Perb &amp; Peng'!BR$11,'Isian Keg Perb &amp; Peng'!$A$11,IF('Koreksi (p)'!CE44='Isian Keg Perb &amp; Peng'!BR$12,'Isian Keg Perb &amp; Peng'!$A$12,IF('Koreksi (p)'!CE44='Isian Keg Perb &amp; Peng'!BR$13,'Isian Keg Perb &amp; Peng'!$A$13," "))))))))))</f>
        <v xml:space="preserve"> </v>
      </c>
      <c r="AI43" s="150" t="str">
        <f>IF('Koreksi (p)'!CF44='Isian Keg Perb &amp; Peng'!BS$4,'Isian Keg Perb &amp; Peng'!$A$4,IF('Koreksi (p)'!CF44='Isian Keg Perb &amp; Peng'!BS$5,'Isian Keg Perb &amp; Peng'!$A$5,IF('Koreksi (p)'!CF44='Isian Keg Perb &amp; Peng'!BS$6,'Isian Keg Perb &amp; Peng'!$A$6,IF('Koreksi (p)'!CF44='Isian Keg Perb &amp; Peng'!BS$7,'Isian Keg Perb &amp; Peng'!$A$7,IF('Koreksi (p)'!CF44='Isian Keg Perb &amp; Peng'!BS$8,'Isian Keg Perb &amp; Peng'!$A$8,IF('Koreksi (p)'!CF44='Isian Keg Perb &amp; Peng'!BS$9,'Isian Keg Perb &amp; Peng'!$A$9,IF('Koreksi (p)'!CF44='Isian Keg Perb &amp; Peng'!BS$10,'Isian Keg Perb &amp; Peng'!$A$10,IF('Koreksi (p)'!CF44='Isian Keg Perb &amp; Peng'!BS$11,'Isian Keg Perb &amp; Peng'!$A$11,IF('Koreksi (p)'!CF44='Isian Keg Perb &amp; Peng'!BS$12,'Isian Keg Perb &amp; Peng'!$A$12,IF('Koreksi (p)'!CF44='Isian Keg Perb &amp; Peng'!BS$13,'Isian Keg Perb &amp; Peng'!$A$13," "))))))))))</f>
        <v xml:space="preserve"> </v>
      </c>
      <c r="AJ43" s="150" t="str">
        <f>IF('Koreksi (p)'!CG44='Isian Keg Perb &amp; Peng'!BT$4,'Isian Keg Perb &amp; Peng'!$A$4,IF('Koreksi (p)'!CG44='Isian Keg Perb &amp; Peng'!BT$5,'Isian Keg Perb &amp; Peng'!$A$5,IF('Koreksi (p)'!CG44='Isian Keg Perb &amp; Peng'!BT$6,'Isian Keg Perb &amp; Peng'!$A$6,IF('Koreksi (p)'!CG44='Isian Keg Perb &amp; Peng'!BT$7,'Isian Keg Perb &amp; Peng'!$A$7,IF('Koreksi (p)'!CG44='Isian Keg Perb &amp; Peng'!BT$8,'Isian Keg Perb &amp; Peng'!$A$8,IF('Koreksi (p)'!CG44='Isian Keg Perb &amp; Peng'!BT$9,'Isian Keg Perb &amp; Peng'!$A$9,IF('Koreksi (p)'!CG44='Isian Keg Perb &amp; Peng'!BT$10,'Isian Keg Perb &amp; Peng'!$A$10,IF('Koreksi (p)'!CG44='Isian Keg Perb &amp; Peng'!BT$11,'Isian Keg Perb &amp; Peng'!$A$11,IF('Koreksi (p)'!CG44='Isian Keg Perb &amp; Peng'!BT$12,'Isian Keg Perb &amp; Peng'!$A$12,IF('Koreksi (p)'!CG44='Isian Keg Perb &amp; Peng'!BT$13,'Isian Keg Perb &amp; Peng'!$A$13," "))))))))))</f>
        <v xml:space="preserve"> </v>
      </c>
      <c r="AK43" s="150" t="str">
        <f>IF('Koreksi (p)'!CH44='Isian Keg Perb &amp; Peng'!BU$4,'Isian Keg Perb &amp; Peng'!$A$4,IF('Koreksi (p)'!CH44='Isian Keg Perb &amp; Peng'!BU$5,'Isian Keg Perb &amp; Peng'!$A$5,IF('Koreksi (p)'!CH44='Isian Keg Perb &amp; Peng'!BU$6,'Isian Keg Perb &amp; Peng'!$A$6,IF('Koreksi (p)'!CH44='Isian Keg Perb &amp; Peng'!BU$7,'Isian Keg Perb &amp; Peng'!$A$7,IF('Koreksi (p)'!CH44='Isian Keg Perb &amp; Peng'!BU$8,'Isian Keg Perb &amp; Peng'!$A$8,IF('Koreksi (p)'!CH44='Isian Keg Perb &amp; Peng'!BU$9,'Isian Keg Perb &amp; Peng'!$A$9,IF('Koreksi (p)'!CH44='Isian Keg Perb &amp; Peng'!BU$10,'Isian Keg Perb &amp; Peng'!$A$10,IF('Koreksi (p)'!CH44='Isian Keg Perb &amp; Peng'!BU$11,'Isian Keg Perb &amp; Peng'!$A$11,IF('Koreksi (p)'!CH44='Isian Keg Perb &amp; Peng'!BU$12,'Isian Keg Perb &amp; Peng'!$A$12,IF('Koreksi (p)'!CH44='Isian Keg Perb &amp; Peng'!BU$13,'Isian Keg Perb &amp; Peng'!$A$13," "))))))))))</f>
        <v xml:space="preserve"> </v>
      </c>
      <c r="AL43" s="150" t="str">
        <f>IF('Koreksi (p)'!CI44='Isian Keg Perb &amp; Peng'!BV$4,'Isian Keg Perb &amp; Peng'!$A$4,IF('Koreksi (p)'!CI44='Isian Keg Perb &amp; Peng'!BV$5,'Isian Keg Perb &amp; Peng'!$A$5,IF('Koreksi (p)'!CI44='Isian Keg Perb &amp; Peng'!BV$6,'Isian Keg Perb &amp; Peng'!$A$6,IF('Koreksi (p)'!CI44='Isian Keg Perb &amp; Peng'!BV$7,'Isian Keg Perb &amp; Peng'!$A$7,IF('Koreksi (p)'!CI44='Isian Keg Perb &amp; Peng'!BV$8,'Isian Keg Perb &amp; Peng'!$A$8,IF('Koreksi (p)'!CI44='Isian Keg Perb &amp; Peng'!BV$9,'Isian Keg Perb &amp; Peng'!$A$9,IF('Koreksi (p)'!CI44='Isian Keg Perb &amp; Peng'!BV$10,'Isian Keg Perb &amp; Peng'!$A$10,IF('Koreksi (p)'!CI44='Isian Keg Perb &amp; Peng'!BV$11,'Isian Keg Perb &amp; Peng'!$A$11,IF('Koreksi (p)'!CI44='Isian Keg Perb &amp; Peng'!BV$12,'Isian Keg Perb &amp; Peng'!$A$12,IF('Koreksi (p)'!CI44='Isian Keg Perb &amp; Peng'!BV$13,'Isian Keg Perb &amp; Peng'!$A$13," "))))))))))</f>
        <v xml:space="preserve"> </v>
      </c>
      <c r="AM43" s="150" t="str">
        <f>IF('Koreksi (p)'!CJ44='Isian Keg Perb &amp; Peng'!BW$4,'Isian Keg Perb &amp; Peng'!$A$4,IF('Koreksi (p)'!CJ44='Isian Keg Perb &amp; Peng'!BW$5,'Isian Keg Perb &amp; Peng'!$A$5,IF('Koreksi (p)'!CJ44='Isian Keg Perb &amp; Peng'!BW$6,'Isian Keg Perb &amp; Peng'!$A$6,IF('Koreksi (p)'!CJ44='Isian Keg Perb &amp; Peng'!BW$7,'Isian Keg Perb &amp; Peng'!$A$7,IF('Koreksi (p)'!CJ44='Isian Keg Perb &amp; Peng'!BW$8,'Isian Keg Perb &amp; Peng'!$A$8,IF('Koreksi (p)'!CJ44='Isian Keg Perb &amp; Peng'!BW$9,'Isian Keg Perb &amp; Peng'!$A$9,IF('Koreksi (p)'!CJ44='Isian Keg Perb &amp; Peng'!BW$10,'Isian Keg Perb &amp; Peng'!$A$10,IF('Koreksi (p)'!CJ44='Isian Keg Perb &amp; Peng'!BW$11,'Isian Keg Perb &amp; Peng'!$A$11,IF('Koreksi (p)'!CJ44='Isian Keg Perb &amp; Peng'!BW$12,'Isian Keg Perb &amp; Peng'!$A$12,IF('Koreksi (p)'!CJ44='Isian Keg Perb &amp; Peng'!BW$13,'Isian Keg Perb &amp; Peng'!$A$13," "))))))))))</f>
        <v xml:space="preserve"> </v>
      </c>
      <c r="AN43" s="150" t="str">
        <f>IF('Koreksi (p)'!CK44='Isian Keg Perb &amp; Peng'!BX$4,'Isian Keg Perb &amp; Peng'!$A$4,IF('Koreksi (p)'!CK44='Isian Keg Perb &amp; Peng'!BX$5,'Isian Keg Perb &amp; Peng'!$A$5,IF('Koreksi (p)'!CK44='Isian Keg Perb &amp; Peng'!BX$6,'Isian Keg Perb &amp; Peng'!$A$6,IF('Koreksi (p)'!CK44='Isian Keg Perb &amp; Peng'!BX$7,'Isian Keg Perb &amp; Peng'!$A$7,IF('Koreksi (p)'!CK44='Isian Keg Perb &amp; Peng'!BX$8,'Isian Keg Perb &amp; Peng'!$A$8,IF('Koreksi (p)'!CK44='Isian Keg Perb &amp; Peng'!BX$9,'Isian Keg Perb &amp; Peng'!$A$9,IF('Koreksi (p)'!CK44='Isian Keg Perb &amp; Peng'!BX$10,'Isian Keg Perb &amp; Peng'!$A$10,IF('Koreksi (p)'!CK44='Isian Keg Perb &amp; Peng'!BX$11,'Isian Keg Perb &amp; Peng'!$A$11,IF('Koreksi (p)'!CK44='Isian Keg Perb &amp; Peng'!BX$12,'Isian Keg Perb &amp; Peng'!$A$12,IF('Koreksi (p)'!CK44='Isian Keg Perb &amp; Peng'!BX$13,'Isian Keg Perb &amp; Peng'!$A$13," "))))))))))</f>
        <v xml:space="preserve"> </v>
      </c>
      <c r="AO43" s="150" t="str">
        <f>IF('Koreksi (p)'!CL44='Isian Keg Perb &amp; Peng'!BY$4,'Isian Keg Perb &amp; Peng'!$A$4,IF('Koreksi (p)'!CL44='Isian Keg Perb &amp; Peng'!BY$5,'Isian Keg Perb &amp; Peng'!$A$5,IF('Koreksi (p)'!CL44='Isian Keg Perb &amp; Peng'!BY$6,'Isian Keg Perb &amp; Peng'!$A$6,IF('Koreksi (p)'!CL44='Isian Keg Perb &amp; Peng'!BY$7,'Isian Keg Perb &amp; Peng'!$A$7,IF('Koreksi (p)'!CL44='Isian Keg Perb &amp; Peng'!BY$8,'Isian Keg Perb &amp; Peng'!$A$8,IF('Koreksi (p)'!CL44='Isian Keg Perb &amp; Peng'!BY$9,'Isian Keg Perb &amp; Peng'!$A$9,IF('Koreksi (p)'!CL44='Isian Keg Perb &amp; Peng'!BY$10,'Isian Keg Perb &amp; Peng'!$A$10,IF('Koreksi (p)'!CL44='Isian Keg Perb &amp; Peng'!BY$11,'Isian Keg Perb &amp; Peng'!$A$11,IF('Koreksi (p)'!CL44='Isian Keg Perb &amp; Peng'!BY$12,'Isian Keg Perb &amp; Peng'!$A$12,IF('Koreksi (p)'!CL44='Isian Keg Perb &amp; Peng'!BY$13,'Isian Keg Perb &amp; Peng'!$A$13," "))))))))))</f>
        <v xml:space="preserve"> </v>
      </c>
      <c r="AP43" s="150" t="str">
        <f>IF('Koreksi (p)'!CM44='Isian Keg Perb &amp; Peng'!BZ$4,'Isian Keg Perb &amp; Peng'!$A$4,IF('Koreksi (p)'!CM44='Isian Keg Perb &amp; Peng'!BZ$5,'Isian Keg Perb &amp; Peng'!$A$5,IF('Koreksi (p)'!CM44='Isian Keg Perb &amp; Peng'!BZ$6,'Isian Keg Perb &amp; Peng'!$A$6,IF('Koreksi (p)'!CM44='Isian Keg Perb &amp; Peng'!BZ$7,'Isian Keg Perb &amp; Peng'!$A$7,IF('Koreksi (p)'!CM44='Isian Keg Perb &amp; Peng'!BZ$8,'Isian Keg Perb &amp; Peng'!$A$8,IF('Koreksi (p)'!CM44='Isian Keg Perb &amp; Peng'!BZ$9,'Isian Keg Perb &amp; Peng'!$A$9,IF('Koreksi (p)'!CM44='Isian Keg Perb &amp; Peng'!BZ$10,'Isian Keg Perb &amp; Peng'!$A$10,IF('Koreksi (p)'!CM44='Isian Keg Perb &amp; Peng'!BZ$11,'Isian Keg Perb &amp; Peng'!$A$11,IF('Koreksi (p)'!CM44='Isian Keg Perb &amp; Peng'!BZ$12,'Isian Keg Perb &amp; Peng'!$A$12,IF('Koreksi (p)'!CM44='Isian Keg Perb &amp; Peng'!BZ$13,'Isian Keg Perb &amp; Peng'!$A$13," "))))))))))</f>
        <v xml:space="preserve"> </v>
      </c>
      <c r="AQ43" s="150" t="str">
        <f>IF('Koreksi (p)'!CN44='Isian Keg Perb &amp; Peng'!CA$4,'Isian Keg Perb &amp; Peng'!$A$4,IF('Koreksi (p)'!CN44='Isian Keg Perb &amp; Peng'!CA$5,'Isian Keg Perb &amp; Peng'!$A$5,IF('Koreksi (p)'!CN44='Isian Keg Perb &amp; Peng'!CA$6,'Isian Keg Perb &amp; Peng'!$A$6,IF('Koreksi (p)'!CN44='Isian Keg Perb &amp; Peng'!CA$7,'Isian Keg Perb &amp; Peng'!$A$7,IF('Koreksi (p)'!CN44='Isian Keg Perb &amp; Peng'!CA$8,'Isian Keg Perb &amp; Peng'!$A$8,IF('Koreksi (p)'!CN44='Isian Keg Perb &amp; Peng'!CA$9,'Isian Keg Perb &amp; Peng'!$A$9,IF('Koreksi (p)'!CN44='Isian Keg Perb &amp; Peng'!CA$10,'Isian Keg Perb &amp; Peng'!$A$10,IF('Koreksi (p)'!CN44='Isian Keg Perb &amp; Peng'!CA$11,'Isian Keg Perb &amp; Peng'!$A$11,IF('Koreksi (p)'!CN44='Isian Keg Perb &amp; Peng'!CA$12,'Isian Keg Perb &amp; Peng'!$A$12,IF('Koreksi (p)'!CN44='Isian Keg Perb &amp; Peng'!CA$13,'Isian Keg Perb &amp; Peng'!$A$13," "))))))))))</f>
        <v xml:space="preserve"> </v>
      </c>
      <c r="AR43" s="150" t="str">
        <f>IF('Koreksi (p)'!CO44='Isian Keg Perb &amp; Peng'!CB$4,'Isian Keg Perb &amp; Peng'!$A$4,IF('Koreksi (p)'!CO44='Isian Keg Perb &amp; Peng'!CB$5,'Isian Keg Perb &amp; Peng'!$A$5,IF('Koreksi (p)'!CO44='Isian Keg Perb &amp; Peng'!CB$6,'Isian Keg Perb &amp; Peng'!$A$6,IF('Koreksi (p)'!CO44='Isian Keg Perb &amp; Peng'!CB$7,'Isian Keg Perb &amp; Peng'!$A$7,IF('Koreksi (p)'!CO44='Isian Keg Perb &amp; Peng'!CB$8,'Isian Keg Perb &amp; Peng'!$A$8,IF('Koreksi (p)'!CO44='Isian Keg Perb &amp; Peng'!CB$9,'Isian Keg Perb &amp; Peng'!$A$9,IF('Koreksi (p)'!CO44='Isian Keg Perb &amp; Peng'!CB$10,'Isian Keg Perb &amp; Peng'!$A$10,IF('Koreksi (p)'!CO44='Isian Keg Perb &amp; Peng'!CB$11,'Isian Keg Perb &amp; Peng'!$A$11,IF('Koreksi (p)'!CO44='Isian Keg Perb &amp; Peng'!CB$12,'Isian Keg Perb &amp; Peng'!$A$12,IF('Koreksi (p)'!CO44='Isian Keg Perb &amp; Peng'!CB$13,'Isian Keg Perb &amp; Peng'!$A$13," "))))))))))</f>
        <v xml:space="preserve"> </v>
      </c>
      <c r="AS43" s="150" t="str">
        <f>IF('Koreksi (p)'!CP44='Isian Keg Perb &amp; Peng'!CC$4,'Isian Keg Perb &amp; Peng'!$A$4,IF('Koreksi (p)'!CP44='Isian Keg Perb &amp; Peng'!CC$5,'Isian Keg Perb &amp; Peng'!$A$5,IF('Koreksi (p)'!CP44='Isian Keg Perb &amp; Peng'!CC$6,'Isian Keg Perb &amp; Peng'!$A$6,IF('Koreksi (p)'!CP44='Isian Keg Perb &amp; Peng'!CC$7,'Isian Keg Perb &amp; Peng'!$A$7,IF('Koreksi (p)'!CP44='Isian Keg Perb &amp; Peng'!CC$8,'Isian Keg Perb &amp; Peng'!$A$8,IF('Koreksi (p)'!CP44='Isian Keg Perb &amp; Peng'!CC$9,'Isian Keg Perb &amp; Peng'!$A$9,IF('Koreksi (p)'!CP44='Isian Keg Perb &amp; Peng'!CC$10,'Isian Keg Perb &amp; Peng'!$A$10,IF('Koreksi (p)'!CP44='Isian Keg Perb &amp; Peng'!CC$11,'Isian Keg Perb &amp; Peng'!$A$11,IF('Koreksi (p)'!CP44='Isian Keg Perb &amp; Peng'!CC$12,'Isian Keg Perb &amp; Peng'!$A$12,IF('Koreksi (p)'!CP44='Isian Keg Perb &amp; Peng'!CC$13,'Isian Keg Perb &amp; Peng'!$A$13," "))))))))))</f>
        <v xml:space="preserve"> </v>
      </c>
      <c r="AT43" s="150" t="str">
        <f t="shared" si="0"/>
        <v xml:space="preserve"> Besaran Pokok/Turunan  Satuan Besaran                                   </v>
      </c>
      <c r="AU43" s="150">
        <f t="shared" si="1"/>
        <v>2</v>
      </c>
      <c r="AV43" s="150" t="str">
        <f t="shared" si="2"/>
        <v xml:space="preserve">Besaran Pokok/Turunan, </v>
      </c>
      <c r="AW43" s="150">
        <f t="shared" si="3"/>
        <v>25</v>
      </c>
      <c r="AX43" s="150" t="str">
        <f t="shared" si="4"/>
        <v xml:space="preserve">Satuan Besaran, </v>
      </c>
      <c r="AY43" s="150" t="e">
        <f t="shared" si="5"/>
        <v>#VALUE!</v>
      </c>
      <c r="AZ43" s="150" t="str">
        <f t="shared" si="6"/>
        <v/>
      </c>
      <c r="BA43" s="150" t="e">
        <f t="shared" si="7"/>
        <v>#VALUE!</v>
      </c>
      <c r="BB43" s="150" t="str">
        <f t="shared" si="8"/>
        <v/>
      </c>
      <c r="BC43" s="150" t="e">
        <f t="shared" si="9"/>
        <v>#VALUE!</v>
      </c>
      <c r="BD43" s="150" t="str">
        <f t="shared" si="10"/>
        <v/>
      </c>
      <c r="BE43" s="150" t="e">
        <f t="shared" si="11"/>
        <v>#VALUE!</v>
      </c>
      <c r="BF43" s="150" t="str">
        <f t="shared" si="12"/>
        <v/>
      </c>
      <c r="BG43" s="150" t="e">
        <f t="shared" si="13"/>
        <v>#VALUE!</v>
      </c>
      <c r="BH43" s="150" t="str">
        <f t="shared" si="14"/>
        <v/>
      </c>
      <c r="BI43" s="150" t="e">
        <f t="shared" si="15"/>
        <v>#VALUE!</v>
      </c>
      <c r="BJ43" s="150" t="str">
        <f t="shared" si="16"/>
        <v/>
      </c>
      <c r="BK43" s="150" t="e">
        <f t="shared" si="17"/>
        <v>#VALUE!</v>
      </c>
      <c r="BL43" s="150" t="str">
        <f t="shared" si="18"/>
        <v/>
      </c>
      <c r="BM43" s="150" t="e">
        <f t="shared" si="19"/>
        <v>#VALUE!</v>
      </c>
      <c r="BN43" s="150" t="str">
        <f t="shared" si="20"/>
        <v/>
      </c>
      <c r="BO43" s="26" t="str">
        <f t="shared" si="21"/>
        <v xml:space="preserve">Besaran Pokok/Turunan, Satuan Besaran, </v>
      </c>
      <c r="BP43" s="27" t="str">
        <f>IF(E43="X",'Isian Keg Perb &amp; Peng'!$CE$4,"")</f>
        <v/>
      </c>
      <c r="BQ43" s="27" t="str">
        <f>IF(E43="X",'Isian Keg Perb &amp; Peng'!$CF$4,"")</f>
        <v/>
      </c>
    </row>
    <row r="44" spans="2:69" s="30" customFormat="1" ht="59.25" hidden="1" customHeight="1">
      <c r="B44" s="27">
        <f>'Analisis (p)'!A46</f>
        <v>33</v>
      </c>
      <c r="C44" s="25" t="str">
        <f>'Analisis (p)'!B46</f>
        <v>YUNI SAFITRI</v>
      </c>
      <c r="D44" s="32"/>
      <c r="E44" s="27" t="str">
        <f>'Analisis (p)'!CJ46</f>
        <v>X</v>
      </c>
      <c r="F44" s="150" t="str">
        <f>IF('Koreksi (p)'!BC45='Isian Keg Perb &amp; Peng'!AP$4,'Isian Keg Perb &amp; Peng'!$A$4,IF('Koreksi (p)'!BC45='Isian Keg Perb &amp; Peng'!AP$5,'Isian Keg Perb &amp; Peng'!$A$5,IF('Koreksi (p)'!BC45='Isian Keg Perb &amp; Peng'!AP$6,'Isian Keg Perb &amp; Peng'!$A$6,IF('Koreksi (p)'!BC45='Isian Keg Perb &amp; Peng'!AP$7,'Isian Keg Perb &amp; Peng'!$A$7,IF('Koreksi (p)'!BC45='Isian Keg Perb &amp; Peng'!AP$8,'Isian Keg Perb &amp; Peng'!$A$8,IF('Koreksi (p)'!BC45='Isian Keg Perb &amp; Peng'!AP$9,'Isian Keg Perb &amp; Peng'!$A$9,IF('Koreksi (p)'!BC45='Isian Keg Perb &amp; Peng'!AP$10,'Isian Keg Perb &amp; Peng'!$A$10,IF('Koreksi (p)'!BC45='Isian Keg Perb &amp; Peng'!AP$11,'Isian Keg Perb &amp; Peng'!$A$11,IF('Koreksi (p)'!BC45='Isian Keg Perb &amp; Peng'!AP$12,'Isian Keg Perb &amp; Peng'!$A$12,IF('Koreksi (p)'!BC45='Isian Keg Perb &amp; Peng'!AP$13,'Isian Keg Perb &amp; Peng'!$A$13," "))))))))))</f>
        <v xml:space="preserve"> </v>
      </c>
      <c r="G44" s="150" t="str">
        <f>IF('Koreksi (p)'!BD45='Isian Keg Perb &amp; Peng'!AQ$4,'Isian Keg Perb &amp; Peng'!$A$4,IF('Koreksi (p)'!BD45='Isian Keg Perb &amp; Peng'!AQ$5,'Isian Keg Perb &amp; Peng'!$A$5,IF('Koreksi (p)'!BD45='Isian Keg Perb &amp; Peng'!AQ$6,'Isian Keg Perb &amp; Peng'!$A$6,IF('Koreksi (p)'!BD45='Isian Keg Perb &amp; Peng'!AQ$7,'Isian Keg Perb &amp; Peng'!$A$7,IF('Koreksi (p)'!BD45='Isian Keg Perb &amp; Peng'!AQ$8,'Isian Keg Perb &amp; Peng'!$A$8,IF('Koreksi (p)'!BD45='Isian Keg Perb &amp; Peng'!AQ$9,'Isian Keg Perb &amp; Peng'!$A$9,IF('Koreksi (p)'!BD45='Isian Keg Perb &amp; Peng'!AQ$10,'Isian Keg Perb &amp; Peng'!$A$10,IF('Koreksi (p)'!BD45='Isian Keg Perb &amp; Peng'!AQ$11,'Isian Keg Perb &amp; Peng'!$A$11,IF('Koreksi (p)'!BD45='Isian Keg Perb &amp; Peng'!AQ$12,'Isian Keg Perb &amp; Peng'!$A$12,IF('Koreksi (p)'!BD45='Isian Keg Perb &amp; Peng'!AQ$13,'Isian Keg Perb &amp; Peng'!$A$13," "))))))))))</f>
        <v xml:space="preserve"> </v>
      </c>
      <c r="H44" s="150" t="str">
        <f>IF('Koreksi (p)'!BE45='Isian Keg Perb &amp; Peng'!AR$4,'Isian Keg Perb &amp; Peng'!$A$4,IF('Koreksi (p)'!BE45='Isian Keg Perb &amp; Peng'!AR$5,'Isian Keg Perb &amp; Peng'!$A$5,IF('Koreksi (p)'!BE45='Isian Keg Perb &amp; Peng'!AR$6,'Isian Keg Perb &amp; Peng'!$A$6,IF('Koreksi (p)'!BE45='Isian Keg Perb &amp; Peng'!AR$7,'Isian Keg Perb &amp; Peng'!$A$7,IF('Koreksi (p)'!BE45='Isian Keg Perb &amp; Peng'!AR$8,'Isian Keg Perb &amp; Peng'!$A$8,IF('Koreksi (p)'!BE45='Isian Keg Perb &amp; Peng'!AR$9,'Isian Keg Perb &amp; Peng'!$A$9,IF('Koreksi (p)'!BE45='Isian Keg Perb &amp; Peng'!AR$10,'Isian Keg Perb &amp; Peng'!$A$10,IF('Koreksi (p)'!BE45='Isian Keg Perb &amp; Peng'!AR$11,'Isian Keg Perb &amp; Peng'!$A$11,IF('Koreksi (p)'!BE45='Isian Keg Perb &amp; Peng'!AR$12,'Isian Keg Perb &amp; Peng'!$A$12,IF('Koreksi (p)'!BE45='Isian Keg Perb &amp; Peng'!AR$13,'Isian Keg Perb &amp; Peng'!$A$13," "))))))))))</f>
        <v>Besaran Pokok/Turunan</v>
      </c>
      <c r="I44" s="150" t="str">
        <f>IF('Koreksi (p)'!BF45='Isian Keg Perb &amp; Peng'!AS$4,'Isian Keg Perb &amp; Peng'!$A$4,IF('Koreksi (p)'!BF45='Isian Keg Perb &amp; Peng'!AS$5,'Isian Keg Perb &amp; Peng'!$A$5,IF('Koreksi (p)'!BF45='Isian Keg Perb &amp; Peng'!AS$6,'Isian Keg Perb &amp; Peng'!$A$6,IF('Koreksi (p)'!BF45='Isian Keg Perb &amp; Peng'!AS$7,'Isian Keg Perb &amp; Peng'!$A$7,IF('Koreksi (p)'!BF45='Isian Keg Perb &amp; Peng'!AS$8,'Isian Keg Perb &amp; Peng'!$A$8,IF('Koreksi (p)'!BF45='Isian Keg Perb &amp; Peng'!AS$9,'Isian Keg Perb &amp; Peng'!$A$9,IF('Koreksi (p)'!BF45='Isian Keg Perb &amp; Peng'!AS$10,'Isian Keg Perb &amp; Peng'!$A$10,IF('Koreksi (p)'!BF45='Isian Keg Perb &amp; Peng'!AS$11,'Isian Keg Perb &amp; Peng'!$A$11,IF('Koreksi (p)'!BF45='Isian Keg Perb &amp; Peng'!AS$12,'Isian Keg Perb &amp; Peng'!$A$12,IF('Koreksi (p)'!BF45='Isian Keg Perb &amp; Peng'!AS$13,'Isian Keg Perb &amp; Peng'!$A$13," "))))))))))</f>
        <v>Satuan Besaran</v>
      </c>
      <c r="J44" s="150" t="str">
        <f>IF('Koreksi (p)'!BG45='Isian Keg Perb &amp; Peng'!AT$4,'Isian Keg Perb &amp; Peng'!$A$4,IF('Koreksi (p)'!BG45='Isian Keg Perb &amp; Peng'!AT$5,'Isian Keg Perb &amp; Peng'!$A$5,IF('Koreksi (p)'!BG45='Isian Keg Perb &amp; Peng'!AT$6,'Isian Keg Perb &amp; Peng'!$A$6,IF('Koreksi (p)'!BG45='Isian Keg Perb &amp; Peng'!AT$7,'Isian Keg Perb &amp; Peng'!$A$7,IF('Koreksi (p)'!BG45='Isian Keg Perb &amp; Peng'!AT$8,'Isian Keg Perb &amp; Peng'!$A$8,IF('Koreksi (p)'!BG45='Isian Keg Perb &amp; Peng'!AT$9,'Isian Keg Perb &amp; Peng'!$A$9,IF('Koreksi (p)'!BG45='Isian Keg Perb &amp; Peng'!AT$10,'Isian Keg Perb &amp; Peng'!$A$10,IF('Koreksi (p)'!BG45='Isian Keg Perb &amp; Peng'!AT$11,'Isian Keg Perb &amp; Peng'!$A$11,IF('Koreksi (p)'!BG45='Isian Keg Perb &amp; Peng'!AT$12,'Isian Keg Perb &amp; Peng'!$A$12,IF('Koreksi (p)'!BG45='Isian Keg Perb &amp; Peng'!AT$13,'Isian Keg Perb &amp; Peng'!$A$13," "))))))))))</f>
        <v>Satuan Besaran</v>
      </c>
      <c r="K44" s="150" t="str">
        <f>IF('Koreksi (p)'!BH45='Isian Keg Perb &amp; Peng'!AU$4,'Isian Keg Perb &amp; Peng'!$A$4,IF('Koreksi (p)'!BH45='Isian Keg Perb &amp; Peng'!AU$5,'Isian Keg Perb &amp; Peng'!$A$5,IF('Koreksi (p)'!BH45='Isian Keg Perb &amp; Peng'!AU$6,'Isian Keg Perb &amp; Peng'!$A$6,IF('Koreksi (p)'!BH45='Isian Keg Perb &amp; Peng'!AU$7,'Isian Keg Perb &amp; Peng'!$A$7,IF('Koreksi (p)'!BH45='Isian Keg Perb &amp; Peng'!AU$8,'Isian Keg Perb &amp; Peng'!$A$8,IF('Koreksi (p)'!BH45='Isian Keg Perb &amp; Peng'!AU$9,'Isian Keg Perb &amp; Peng'!$A$9,IF('Koreksi (p)'!BH45='Isian Keg Perb &amp; Peng'!AU$10,'Isian Keg Perb &amp; Peng'!$A$10,IF('Koreksi (p)'!BH45='Isian Keg Perb &amp; Peng'!AU$11,'Isian Keg Perb &amp; Peng'!$A$11,IF('Koreksi (p)'!BH45='Isian Keg Perb &amp; Peng'!AU$12,'Isian Keg Perb &amp; Peng'!$A$12,IF('Koreksi (p)'!BH45='Isian Keg Perb &amp; Peng'!AU$13,'Isian Keg Perb &amp; Peng'!$A$13," "))))))))))</f>
        <v>Satuan Besaran</v>
      </c>
      <c r="L44" s="150" t="str">
        <f>IF('Koreksi (p)'!BI45='Isian Keg Perb &amp; Peng'!AV$4,'Isian Keg Perb &amp; Peng'!$A$4,IF('Koreksi (p)'!BI45='Isian Keg Perb &amp; Peng'!AV$5,'Isian Keg Perb &amp; Peng'!$A$5,IF('Koreksi (p)'!BI45='Isian Keg Perb &amp; Peng'!AV$6,'Isian Keg Perb &amp; Peng'!$A$6,IF('Koreksi (p)'!BI45='Isian Keg Perb &amp; Peng'!AV$7,'Isian Keg Perb &amp; Peng'!$A$7,IF('Koreksi (p)'!BI45='Isian Keg Perb &amp; Peng'!AV$8,'Isian Keg Perb &amp; Peng'!$A$8,IF('Koreksi (p)'!BI45='Isian Keg Perb &amp; Peng'!AV$9,'Isian Keg Perb &amp; Peng'!$A$9,IF('Koreksi (p)'!BI45='Isian Keg Perb &amp; Peng'!AV$10,'Isian Keg Perb &amp; Peng'!$A$10,IF('Koreksi (p)'!BI45='Isian Keg Perb &amp; Peng'!AV$11,'Isian Keg Perb &amp; Peng'!$A$11,IF('Koreksi (p)'!BI45='Isian Keg Perb &amp; Peng'!AV$12,'Isian Keg Perb &amp; Peng'!$A$12,IF('Koreksi (p)'!BI45='Isian Keg Perb &amp; Peng'!AV$13,'Isian Keg Perb &amp; Peng'!$A$13," "))))))))))</f>
        <v>tiga</v>
      </c>
      <c r="M44" s="150" t="str">
        <f>IF('Koreksi (p)'!BJ45='Isian Keg Perb &amp; Peng'!AW$4,'Isian Keg Perb &amp; Peng'!$A$4,IF('Koreksi (p)'!BJ45='Isian Keg Perb &amp; Peng'!AW$5,'Isian Keg Perb &amp; Peng'!$A$5,IF('Koreksi (p)'!BJ45='Isian Keg Perb &amp; Peng'!AW$6,'Isian Keg Perb &amp; Peng'!$A$6,IF('Koreksi (p)'!BJ45='Isian Keg Perb &amp; Peng'!AW$7,'Isian Keg Perb &amp; Peng'!$A$7,IF('Koreksi (p)'!BJ45='Isian Keg Perb &amp; Peng'!AW$8,'Isian Keg Perb &amp; Peng'!$A$8,IF('Koreksi (p)'!BJ45='Isian Keg Perb &amp; Peng'!AW$9,'Isian Keg Perb &amp; Peng'!$A$9,IF('Koreksi (p)'!BJ45='Isian Keg Perb &amp; Peng'!AW$10,'Isian Keg Perb &amp; Peng'!$A$10,IF('Koreksi (p)'!BJ45='Isian Keg Perb &amp; Peng'!AW$11,'Isian Keg Perb &amp; Peng'!$A$11,IF('Koreksi (p)'!BJ45='Isian Keg Perb &amp; Peng'!AW$12,'Isian Keg Perb &amp; Peng'!$A$12,IF('Koreksi (p)'!BJ45='Isian Keg Perb &amp; Peng'!AW$13,'Isian Keg Perb &amp; Peng'!$A$13," "))))))))))</f>
        <v xml:space="preserve"> </v>
      </c>
      <c r="N44" s="150" t="str">
        <f>IF('Koreksi (p)'!BK45='Isian Keg Perb &amp; Peng'!AX$4,'Isian Keg Perb &amp; Peng'!$A$4,IF('Koreksi (p)'!BK45='Isian Keg Perb &amp; Peng'!AX$5,'Isian Keg Perb &amp; Peng'!$A$5,IF('Koreksi (p)'!BK45='Isian Keg Perb &amp; Peng'!AX$6,'Isian Keg Perb &amp; Peng'!$A$6,IF('Koreksi (p)'!BK45='Isian Keg Perb &amp; Peng'!AX$7,'Isian Keg Perb &amp; Peng'!$A$7,IF('Koreksi (p)'!BK45='Isian Keg Perb &amp; Peng'!AX$8,'Isian Keg Perb &amp; Peng'!$A$8,IF('Koreksi (p)'!BK45='Isian Keg Perb &amp; Peng'!AX$9,'Isian Keg Perb &amp; Peng'!$A$9,IF('Koreksi (p)'!BK45='Isian Keg Perb &amp; Peng'!AX$10,'Isian Keg Perb &amp; Peng'!$A$10,IF('Koreksi (p)'!BK45='Isian Keg Perb &amp; Peng'!AX$11,'Isian Keg Perb &amp; Peng'!$A$11,IF('Koreksi (p)'!BK45='Isian Keg Perb &amp; Peng'!AX$12,'Isian Keg Perb &amp; Peng'!$A$12,IF('Koreksi (p)'!BK45='Isian Keg Perb &amp; Peng'!AX$13,'Isian Keg Perb &amp; Peng'!$A$13," "))))))))))</f>
        <v xml:space="preserve"> </v>
      </c>
      <c r="O44" s="150" t="str">
        <f>IF('Koreksi (p)'!BL45='Isian Keg Perb &amp; Peng'!AY$4,'Isian Keg Perb &amp; Peng'!$A$4,IF('Koreksi (p)'!BL45='Isian Keg Perb &amp; Peng'!AY$5,'Isian Keg Perb &amp; Peng'!$A$5,IF('Koreksi (p)'!BL45='Isian Keg Perb &amp; Peng'!AY$6,'Isian Keg Perb &amp; Peng'!$A$6,IF('Koreksi (p)'!BL45='Isian Keg Perb &amp; Peng'!AY$7,'Isian Keg Perb &amp; Peng'!$A$7,IF('Koreksi (p)'!BL45='Isian Keg Perb &amp; Peng'!AY$8,'Isian Keg Perb &amp; Peng'!$A$8,IF('Koreksi (p)'!BL45='Isian Keg Perb &amp; Peng'!AY$9,'Isian Keg Perb &amp; Peng'!$A$9,IF('Koreksi (p)'!BL45='Isian Keg Perb &amp; Peng'!AY$10,'Isian Keg Perb &amp; Peng'!$A$10,IF('Koreksi (p)'!BL45='Isian Keg Perb &amp; Peng'!AY$11,'Isian Keg Perb &amp; Peng'!$A$11,IF('Koreksi (p)'!BL45='Isian Keg Perb &amp; Peng'!AY$12,'Isian Keg Perb &amp; Peng'!$A$12,IF('Koreksi (p)'!BL45='Isian Keg Perb &amp; Peng'!AY$13,'Isian Keg Perb &amp; Peng'!$A$13," "))))))))))</f>
        <v xml:space="preserve"> </v>
      </c>
      <c r="P44" s="150" t="str">
        <f>IF('Koreksi (p)'!BM45='Isian Keg Perb &amp; Peng'!AZ$4,'Isian Keg Perb &amp; Peng'!$A$4,IF('Koreksi (p)'!BM45='Isian Keg Perb &amp; Peng'!AZ$5,'Isian Keg Perb &amp; Peng'!$A$5,IF('Koreksi (p)'!BM45='Isian Keg Perb &amp; Peng'!AZ$6,'Isian Keg Perb &amp; Peng'!$A$6,IF('Koreksi (p)'!BM45='Isian Keg Perb &amp; Peng'!AZ$7,'Isian Keg Perb &amp; Peng'!$A$7,IF('Koreksi (p)'!BM45='Isian Keg Perb &amp; Peng'!AZ$8,'Isian Keg Perb &amp; Peng'!$A$8,IF('Koreksi (p)'!BM45='Isian Keg Perb &amp; Peng'!AZ$9,'Isian Keg Perb &amp; Peng'!$A$9,IF('Koreksi (p)'!BM45='Isian Keg Perb &amp; Peng'!AZ$10,'Isian Keg Perb &amp; Peng'!$A$10,IF('Koreksi (p)'!BM45='Isian Keg Perb &amp; Peng'!AZ$11,'Isian Keg Perb &amp; Peng'!$A$11,IF('Koreksi (p)'!BM45='Isian Keg Perb &amp; Peng'!AZ$12,'Isian Keg Perb &amp; Peng'!$A$12,IF('Koreksi (p)'!BM45='Isian Keg Perb &amp; Peng'!AZ$13,'Isian Keg Perb &amp; Peng'!$A$13," "))))))))))</f>
        <v xml:space="preserve"> </v>
      </c>
      <c r="Q44" s="150" t="str">
        <f>IF('Koreksi (p)'!BN45='Isian Keg Perb &amp; Peng'!BA$4,'Isian Keg Perb &amp; Peng'!$A$4,IF('Koreksi (p)'!BN45='Isian Keg Perb &amp; Peng'!BA$5,'Isian Keg Perb &amp; Peng'!$A$5,IF('Koreksi (p)'!BN45='Isian Keg Perb &amp; Peng'!BA$6,'Isian Keg Perb &amp; Peng'!$A$6,IF('Koreksi (p)'!BN45='Isian Keg Perb &amp; Peng'!BA$7,'Isian Keg Perb &amp; Peng'!$A$7,IF('Koreksi (p)'!BN45='Isian Keg Perb &amp; Peng'!BA$8,'Isian Keg Perb &amp; Peng'!$A$8,IF('Koreksi (p)'!BN45='Isian Keg Perb &amp; Peng'!BA$9,'Isian Keg Perb &amp; Peng'!$A$9,IF('Koreksi (p)'!BN45='Isian Keg Perb &amp; Peng'!BA$10,'Isian Keg Perb &amp; Peng'!$A$10,IF('Koreksi (p)'!BN45='Isian Keg Perb &amp; Peng'!BA$11,'Isian Keg Perb &amp; Peng'!$A$11,IF('Koreksi (p)'!BN45='Isian Keg Perb &amp; Peng'!BA$12,'Isian Keg Perb &amp; Peng'!$A$12,IF('Koreksi (p)'!BN45='Isian Keg Perb &amp; Peng'!BA$13,'Isian Keg Perb &amp; Peng'!$A$13," "))))))))))</f>
        <v xml:space="preserve"> </v>
      </c>
      <c r="R44" s="150" t="str">
        <f>IF('Koreksi (p)'!BO45='Isian Keg Perb &amp; Peng'!BB$4,'Isian Keg Perb &amp; Peng'!$A$4,IF('Koreksi (p)'!BO45='Isian Keg Perb &amp; Peng'!BB$5,'Isian Keg Perb &amp; Peng'!$A$5,IF('Koreksi (p)'!BO45='Isian Keg Perb &amp; Peng'!BB$6,'Isian Keg Perb &amp; Peng'!$A$6,IF('Koreksi (p)'!BO45='Isian Keg Perb &amp; Peng'!BB$7,'Isian Keg Perb &amp; Peng'!$A$7,IF('Koreksi (p)'!BO45='Isian Keg Perb &amp; Peng'!BB$8,'Isian Keg Perb &amp; Peng'!$A$8,IF('Koreksi (p)'!BO45='Isian Keg Perb &amp; Peng'!BB$9,'Isian Keg Perb &amp; Peng'!$A$9,IF('Koreksi (p)'!BO45='Isian Keg Perb &amp; Peng'!BB$10,'Isian Keg Perb &amp; Peng'!$A$10,IF('Koreksi (p)'!BO45='Isian Keg Perb &amp; Peng'!BB$11,'Isian Keg Perb &amp; Peng'!$A$11,IF('Koreksi (p)'!BO45='Isian Keg Perb &amp; Peng'!BB$12,'Isian Keg Perb &amp; Peng'!$A$12,IF('Koreksi (p)'!BO45='Isian Keg Perb &amp; Peng'!BB$13,'Isian Keg Perb &amp; Peng'!$A$13," "))))))))))</f>
        <v xml:space="preserve"> </v>
      </c>
      <c r="S44" s="150" t="str">
        <f>IF('Koreksi (p)'!BP45='Isian Keg Perb &amp; Peng'!BC$4,'Isian Keg Perb &amp; Peng'!$A$4,IF('Koreksi (p)'!BP45='Isian Keg Perb &amp; Peng'!BC$5,'Isian Keg Perb &amp; Peng'!$A$5,IF('Koreksi (p)'!BP45='Isian Keg Perb &amp; Peng'!BC$6,'Isian Keg Perb &amp; Peng'!$A$6,IF('Koreksi (p)'!BP45='Isian Keg Perb &amp; Peng'!BC$7,'Isian Keg Perb &amp; Peng'!$A$7,IF('Koreksi (p)'!BP45='Isian Keg Perb &amp; Peng'!BC$8,'Isian Keg Perb &amp; Peng'!$A$8,IF('Koreksi (p)'!BP45='Isian Keg Perb &amp; Peng'!BC$9,'Isian Keg Perb &amp; Peng'!$A$9,IF('Koreksi (p)'!BP45='Isian Keg Perb &amp; Peng'!BC$10,'Isian Keg Perb &amp; Peng'!$A$10,IF('Koreksi (p)'!BP45='Isian Keg Perb &amp; Peng'!BC$11,'Isian Keg Perb &amp; Peng'!$A$11,IF('Koreksi (p)'!BP45='Isian Keg Perb &amp; Peng'!BC$12,'Isian Keg Perb &amp; Peng'!$A$12,IF('Koreksi (p)'!BP45='Isian Keg Perb &amp; Peng'!BC$13,'Isian Keg Perb &amp; Peng'!$A$13," "))))))))))</f>
        <v xml:space="preserve"> </v>
      </c>
      <c r="T44" s="150" t="str">
        <f>IF('Koreksi (p)'!BQ45='Isian Keg Perb &amp; Peng'!BD$4,'Isian Keg Perb &amp; Peng'!$A$4,IF('Koreksi (p)'!BQ45='Isian Keg Perb &amp; Peng'!BD$5,'Isian Keg Perb &amp; Peng'!$A$5,IF('Koreksi (p)'!BQ45='Isian Keg Perb &amp; Peng'!BD$6,'Isian Keg Perb &amp; Peng'!$A$6,IF('Koreksi (p)'!BQ45='Isian Keg Perb &amp; Peng'!BD$7,'Isian Keg Perb &amp; Peng'!$A$7,IF('Koreksi (p)'!BQ45='Isian Keg Perb &amp; Peng'!BD$8,'Isian Keg Perb &amp; Peng'!$A$8,IF('Koreksi (p)'!BQ45='Isian Keg Perb &amp; Peng'!BD$9,'Isian Keg Perb &amp; Peng'!$A$9,IF('Koreksi (p)'!BQ45='Isian Keg Perb &amp; Peng'!BD$10,'Isian Keg Perb &amp; Peng'!$A$10,IF('Koreksi (p)'!BQ45='Isian Keg Perb &amp; Peng'!BD$11,'Isian Keg Perb &amp; Peng'!$A$11,IF('Koreksi (p)'!BQ45='Isian Keg Perb &amp; Peng'!BD$12,'Isian Keg Perb &amp; Peng'!$A$12,IF('Koreksi (p)'!BQ45='Isian Keg Perb &amp; Peng'!BD$13,'Isian Keg Perb &amp; Peng'!$A$13," "))))))))))</f>
        <v xml:space="preserve"> </v>
      </c>
      <c r="U44" s="150" t="str">
        <f>IF('Koreksi (p)'!BR45='Isian Keg Perb &amp; Peng'!BE$4,'Isian Keg Perb &amp; Peng'!$A$4,IF('Koreksi (p)'!BR45='Isian Keg Perb &amp; Peng'!BE$5,'Isian Keg Perb &amp; Peng'!$A$5,IF('Koreksi (p)'!BR45='Isian Keg Perb &amp; Peng'!BE$6,'Isian Keg Perb &amp; Peng'!$A$6,IF('Koreksi (p)'!BR45='Isian Keg Perb &amp; Peng'!BE$7,'Isian Keg Perb &amp; Peng'!$A$7,IF('Koreksi (p)'!BR45='Isian Keg Perb &amp; Peng'!BE$8,'Isian Keg Perb &amp; Peng'!$A$8,IF('Koreksi (p)'!BR45='Isian Keg Perb &amp; Peng'!BE$9,'Isian Keg Perb &amp; Peng'!$A$9,IF('Koreksi (p)'!BR45='Isian Keg Perb &amp; Peng'!BE$10,'Isian Keg Perb &amp; Peng'!$A$10,IF('Koreksi (p)'!BR45='Isian Keg Perb &amp; Peng'!BE$11,'Isian Keg Perb &amp; Peng'!$A$11,IF('Koreksi (p)'!BR45='Isian Keg Perb &amp; Peng'!BE$12,'Isian Keg Perb &amp; Peng'!$A$12,IF('Koreksi (p)'!BR45='Isian Keg Perb &amp; Peng'!BE$13,'Isian Keg Perb &amp; Peng'!$A$13," "))))))))))</f>
        <v xml:space="preserve"> </v>
      </c>
      <c r="V44" s="150" t="str">
        <f>IF('Koreksi (p)'!BS45='Isian Keg Perb &amp; Peng'!BF$4,'Isian Keg Perb &amp; Peng'!$A$4,IF('Koreksi (p)'!BS45='Isian Keg Perb &amp; Peng'!BF$5,'Isian Keg Perb &amp; Peng'!$A$5,IF('Koreksi (p)'!BS45='Isian Keg Perb &amp; Peng'!BF$6,'Isian Keg Perb &amp; Peng'!$A$6,IF('Koreksi (p)'!BS45='Isian Keg Perb &amp; Peng'!BF$7,'Isian Keg Perb &amp; Peng'!$A$7,IF('Koreksi (p)'!BS45='Isian Keg Perb &amp; Peng'!BF$8,'Isian Keg Perb &amp; Peng'!$A$8,IF('Koreksi (p)'!BS45='Isian Keg Perb &amp; Peng'!BF$9,'Isian Keg Perb &amp; Peng'!$A$9,IF('Koreksi (p)'!BS45='Isian Keg Perb &amp; Peng'!BF$10,'Isian Keg Perb &amp; Peng'!$A$10,IF('Koreksi (p)'!BS45='Isian Keg Perb &amp; Peng'!BF$11,'Isian Keg Perb &amp; Peng'!$A$11,IF('Koreksi (p)'!BS45='Isian Keg Perb &amp; Peng'!BF$12,'Isian Keg Perb &amp; Peng'!$A$12,IF('Koreksi (p)'!BS45='Isian Keg Perb &amp; Peng'!BF$13,'Isian Keg Perb &amp; Peng'!$A$13," "))))))))))</f>
        <v xml:space="preserve"> </v>
      </c>
      <c r="W44" s="150" t="str">
        <f>IF('Koreksi (p)'!BT45='Isian Keg Perb &amp; Peng'!BG$4,'Isian Keg Perb &amp; Peng'!$A$4,IF('Koreksi (p)'!BT45='Isian Keg Perb &amp; Peng'!BG$5,'Isian Keg Perb &amp; Peng'!$A$5,IF('Koreksi (p)'!BT45='Isian Keg Perb &amp; Peng'!BG$6,'Isian Keg Perb &amp; Peng'!$A$6,IF('Koreksi (p)'!BT45='Isian Keg Perb &amp; Peng'!BG$7,'Isian Keg Perb &amp; Peng'!$A$7,IF('Koreksi (p)'!BT45='Isian Keg Perb &amp; Peng'!BG$8,'Isian Keg Perb &amp; Peng'!$A$8,IF('Koreksi (p)'!BT45='Isian Keg Perb &amp; Peng'!BG$9,'Isian Keg Perb &amp; Peng'!$A$9,IF('Koreksi (p)'!BT45='Isian Keg Perb &amp; Peng'!BG$10,'Isian Keg Perb &amp; Peng'!$A$10,IF('Koreksi (p)'!BT45='Isian Keg Perb &amp; Peng'!BG$11,'Isian Keg Perb &amp; Peng'!$A$11,IF('Koreksi (p)'!BT45='Isian Keg Perb &amp; Peng'!BG$12,'Isian Keg Perb &amp; Peng'!$A$12,IF('Koreksi (p)'!BT45='Isian Keg Perb &amp; Peng'!BG$13,'Isian Keg Perb &amp; Peng'!$A$13," "))))))))))</f>
        <v xml:space="preserve"> </v>
      </c>
      <c r="X44" s="150" t="str">
        <f>IF('Koreksi (p)'!BU45='Isian Keg Perb &amp; Peng'!BH$4,'Isian Keg Perb &amp; Peng'!$A$4,IF('Koreksi (p)'!BU45='Isian Keg Perb &amp; Peng'!BH$5,'Isian Keg Perb &amp; Peng'!$A$5,IF('Koreksi (p)'!BU45='Isian Keg Perb &amp; Peng'!BH$6,'Isian Keg Perb &amp; Peng'!$A$6,IF('Koreksi (p)'!BU45='Isian Keg Perb &amp; Peng'!BH$7,'Isian Keg Perb &amp; Peng'!$A$7,IF('Koreksi (p)'!BU45='Isian Keg Perb &amp; Peng'!BH$8,'Isian Keg Perb &amp; Peng'!$A$8,IF('Koreksi (p)'!BU45='Isian Keg Perb &amp; Peng'!BH$9,'Isian Keg Perb &amp; Peng'!$A$9,IF('Koreksi (p)'!BU45='Isian Keg Perb &amp; Peng'!BH$10,'Isian Keg Perb &amp; Peng'!$A$10,IF('Koreksi (p)'!BU45='Isian Keg Perb &amp; Peng'!BH$11,'Isian Keg Perb &amp; Peng'!$A$11,IF('Koreksi (p)'!BU45='Isian Keg Perb &amp; Peng'!BH$12,'Isian Keg Perb &amp; Peng'!$A$12,IF('Koreksi (p)'!BU45='Isian Keg Perb &amp; Peng'!BH$13,'Isian Keg Perb &amp; Peng'!$A$13," "))))))))))</f>
        <v xml:space="preserve"> </v>
      </c>
      <c r="Y44" s="150" t="str">
        <f>IF('Koreksi (p)'!BV45='Isian Keg Perb &amp; Peng'!BI$4,'Isian Keg Perb &amp; Peng'!$A$4,IF('Koreksi (p)'!BV45='Isian Keg Perb &amp; Peng'!BI$5,'Isian Keg Perb &amp; Peng'!$A$5,IF('Koreksi (p)'!BV45='Isian Keg Perb &amp; Peng'!BI$6,'Isian Keg Perb &amp; Peng'!$A$6,IF('Koreksi (p)'!BV45='Isian Keg Perb &amp; Peng'!BI$7,'Isian Keg Perb &amp; Peng'!$A$7,IF('Koreksi (p)'!BV45='Isian Keg Perb &amp; Peng'!BI$8,'Isian Keg Perb &amp; Peng'!$A$8,IF('Koreksi (p)'!BV45='Isian Keg Perb &amp; Peng'!BI$9,'Isian Keg Perb &amp; Peng'!$A$9,IF('Koreksi (p)'!BV45='Isian Keg Perb &amp; Peng'!BI$10,'Isian Keg Perb &amp; Peng'!$A$10,IF('Koreksi (p)'!BV45='Isian Keg Perb &amp; Peng'!BI$11,'Isian Keg Perb &amp; Peng'!$A$11,IF('Koreksi (p)'!BV45='Isian Keg Perb &amp; Peng'!BI$12,'Isian Keg Perb &amp; Peng'!$A$12,IF('Koreksi (p)'!BV45='Isian Keg Perb &amp; Peng'!BI$13,'Isian Keg Perb &amp; Peng'!$A$13," "))))))))))</f>
        <v xml:space="preserve"> </v>
      </c>
      <c r="Z44" s="150" t="str">
        <f>IF('Koreksi (p)'!BW45='Isian Keg Perb &amp; Peng'!BJ$4,'Isian Keg Perb &amp; Peng'!$A$4,IF('Koreksi (p)'!BW45='Isian Keg Perb &amp; Peng'!BJ$5,'Isian Keg Perb &amp; Peng'!$A$5,IF('Koreksi (p)'!BW45='Isian Keg Perb &amp; Peng'!BJ$6,'Isian Keg Perb &amp; Peng'!$A$6,IF('Koreksi (p)'!BW45='Isian Keg Perb &amp; Peng'!BJ$7,'Isian Keg Perb &amp; Peng'!$A$7,IF('Koreksi (p)'!BW45='Isian Keg Perb &amp; Peng'!BJ$8,'Isian Keg Perb &amp; Peng'!$A$8,IF('Koreksi (p)'!BW45='Isian Keg Perb &amp; Peng'!BJ$9,'Isian Keg Perb &amp; Peng'!$A$9,IF('Koreksi (p)'!BW45='Isian Keg Perb &amp; Peng'!BJ$10,'Isian Keg Perb &amp; Peng'!$A$10,IF('Koreksi (p)'!BW45='Isian Keg Perb &amp; Peng'!BJ$11,'Isian Keg Perb &amp; Peng'!$A$11,IF('Koreksi (p)'!BW45='Isian Keg Perb &amp; Peng'!BJ$12,'Isian Keg Perb &amp; Peng'!$A$12,IF('Koreksi (p)'!BW45='Isian Keg Perb &amp; Peng'!BJ$13,'Isian Keg Perb &amp; Peng'!$A$13," "))))))))))</f>
        <v xml:space="preserve"> </v>
      </c>
      <c r="AA44" s="150" t="str">
        <f>IF('Koreksi (p)'!BX45='Isian Keg Perb &amp; Peng'!BK$4,'Isian Keg Perb &amp; Peng'!$A$4,IF('Koreksi (p)'!BX45='Isian Keg Perb &amp; Peng'!BK$5,'Isian Keg Perb &amp; Peng'!$A$5,IF('Koreksi (p)'!BX45='Isian Keg Perb &amp; Peng'!BK$6,'Isian Keg Perb &amp; Peng'!$A$6,IF('Koreksi (p)'!BX45='Isian Keg Perb &amp; Peng'!BK$7,'Isian Keg Perb &amp; Peng'!$A$7,IF('Koreksi (p)'!BX45='Isian Keg Perb &amp; Peng'!BK$8,'Isian Keg Perb &amp; Peng'!$A$8,IF('Koreksi (p)'!BX45='Isian Keg Perb &amp; Peng'!BK$9,'Isian Keg Perb &amp; Peng'!$A$9,IF('Koreksi (p)'!BX45='Isian Keg Perb &amp; Peng'!BK$10,'Isian Keg Perb &amp; Peng'!$A$10,IF('Koreksi (p)'!BX45='Isian Keg Perb &amp; Peng'!BK$11,'Isian Keg Perb &amp; Peng'!$A$11,IF('Koreksi (p)'!BX45='Isian Keg Perb &amp; Peng'!BK$12,'Isian Keg Perb &amp; Peng'!$A$12,IF('Koreksi (p)'!BX45='Isian Keg Perb &amp; Peng'!BK$13,'Isian Keg Perb &amp; Peng'!$A$13," "))))))))))</f>
        <v xml:space="preserve"> </v>
      </c>
      <c r="AB44" s="150" t="str">
        <f>IF('Koreksi (p)'!BY45='Isian Keg Perb &amp; Peng'!BL$4,'Isian Keg Perb &amp; Peng'!$A$4,IF('Koreksi (p)'!BY45='Isian Keg Perb &amp; Peng'!BL$5,'Isian Keg Perb &amp; Peng'!$A$5,IF('Koreksi (p)'!BY45='Isian Keg Perb &amp; Peng'!BL$6,'Isian Keg Perb &amp; Peng'!$A$6,IF('Koreksi (p)'!BY45='Isian Keg Perb &amp; Peng'!BL$7,'Isian Keg Perb &amp; Peng'!$A$7,IF('Koreksi (p)'!BY45='Isian Keg Perb &amp; Peng'!BL$8,'Isian Keg Perb &amp; Peng'!$A$8,IF('Koreksi (p)'!BY45='Isian Keg Perb &amp; Peng'!BL$9,'Isian Keg Perb &amp; Peng'!$A$9,IF('Koreksi (p)'!BY45='Isian Keg Perb &amp; Peng'!BL$10,'Isian Keg Perb &amp; Peng'!$A$10,IF('Koreksi (p)'!BY45='Isian Keg Perb &amp; Peng'!BL$11,'Isian Keg Perb &amp; Peng'!$A$11,IF('Koreksi (p)'!BY45='Isian Keg Perb &amp; Peng'!BL$12,'Isian Keg Perb &amp; Peng'!$A$12,IF('Koreksi (p)'!BY45='Isian Keg Perb &amp; Peng'!BL$13,'Isian Keg Perb &amp; Peng'!$A$13," "))))))))))</f>
        <v xml:space="preserve"> </v>
      </c>
      <c r="AC44" s="150" t="str">
        <f>IF('Koreksi (p)'!BZ45='Isian Keg Perb &amp; Peng'!BM$4,'Isian Keg Perb &amp; Peng'!$A$4,IF('Koreksi (p)'!BZ45='Isian Keg Perb &amp; Peng'!BM$5,'Isian Keg Perb &amp; Peng'!$A$5,IF('Koreksi (p)'!BZ45='Isian Keg Perb &amp; Peng'!BM$6,'Isian Keg Perb &amp; Peng'!$A$6,IF('Koreksi (p)'!BZ45='Isian Keg Perb &amp; Peng'!BM$7,'Isian Keg Perb &amp; Peng'!$A$7,IF('Koreksi (p)'!BZ45='Isian Keg Perb &amp; Peng'!BM$8,'Isian Keg Perb &amp; Peng'!$A$8,IF('Koreksi (p)'!BZ45='Isian Keg Perb &amp; Peng'!BM$9,'Isian Keg Perb &amp; Peng'!$A$9,IF('Koreksi (p)'!BZ45='Isian Keg Perb &amp; Peng'!BM$10,'Isian Keg Perb &amp; Peng'!$A$10,IF('Koreksi (p)'!BZ45='Isian Keg Perb &amp; Peng'!BM$11,'Isian Keg Perb &amp; Peng'!$A$11,IF('Koreksi (p)'!BZ45='Isian Keg Perb &amp; Peng'!BM$12,'Isian Keg Perb &amp; Peng'!$A$12,IF('Koreksi (p)'!BZ45='Isian Keg Perb &amp; Peng'!BM$13,'Isian Keg Perb &amp; Peng'!$A$13," "))))))))))</f>
        <v xml:space="preserve"> </v>
      </c>
      <c r="AD44" s="150" t="str">
        <f>IF('Koreksi (p)'!CA45='Isian Keg Perb &amp; Peng'!BN$4,'Isian Keg Perb &amp; Peng'!$A$4,IF('Koreksi (p)'!CA45='Isian Keg Perb &amp; Peng'!BN$5,'Isian Keg Perb &amp; Peng'!$A$5,IF('Koreksi (p)'!CA45='Isian Keg Perb &amp; Peng'!BN$6,'Isian Keg Perb &amp; Peng'!$A$6,IF('Koreksi (p)'!CA45='Isian Keg Perb &amp; Peng'!BN$7,'Isian Keg Perb &amp; Peng'!$A$7,IF('Koreksi (p)'!CA45='Isian Keg Perb &amp; Peng'!BN$8,'Isian Keg Perb &amp; Peng'!$A$8,IF('Koreksi (p)'!CA45='Isian Keg Perb &amp; Peng'!BN$9,'Isian Keg Perb &amp; Peng'!$A$9,IF('Koreksi (p)'!CA45='Isian Keg Perb &amp; Peng'!BN$10,'Isian Keg Perb &amp; Peng'!$A$10,IF('Koreksi (p)'!CA45='Isian Keg Perb &amp; Peng'!BN$11,'Isian Keg Perb &amp; Peng'!$A$11,IF('Koreksi (p)'!CA45='Isian Keg Perb &amp; Peng'!BN$12,'Isian Keg Perb &amp; Peng'!$A$12,IF('Koreksi (p)'!CA45='Isian Keg Perb &amp; Peng'!BN$13,'Isian Keg Perb &amp; Peng'!$A$13," "))))))))))</f>
        <v xml:space="preserve"> </v>
      </c>
      <c r="AE44" s="150" t="str">
        <f>IF('Koreksi (p)'!CB45='Isian Keg Perb &amp; Peng'!BO$4,'Isian Keg Perb &amp; Peng'!$A$4,IF('Koreksi (p)'!CB45='Isian Keg Perb &amp; Peng'!BO$5,'Isian Keg Perb &amp; Peng'!$A$5,IF('Koreksi (p)'!CB45='Isian Keg Perb &amp; Peng'!BO$6,'Isian Keg Perb &amp; Peng'!$A$6,IF('Koreksi (p)'!CB45='Isian Keg Perb &amp; Peng'!BO$7,'Isian Keg Perb &amp; Peng'!$A$7,IF('Koreksi (p)'!CB45='Isian Keg Perb &amp; Peng'!BO$8,'Isian Keg Perb &amp; Peng'!$A$8,IF('Koreksi (p)'!CB45='Isian Keg Perb &amp; Peng'!BO$9,'Isian Keg Perb &amp; Peng'!$A$9,IF('Koreksi (p)'!CB45='Isian Keg Perb &amp; Peng'!BO$10,'Isian Keg Perb &amp; Peng'!$A$10,IF('Koreksi (p)'!CB45='Isian Keg Perb &amp; Peng'!BO$11,'Isian Keg Perb &amp; Peng'!$A$11,IF('Koreksi (p)'!CB45='Isian Keg Perb &amp; Peng'!BO$12,'Isian Keg Perb &amp; Peng'!$A$12,IF('Koreksi (p)'!CB45='Isian Keg Perb &amp; Peng'!BO$13,'Isian Keg Perb &amp; Peng'!$A$13," "))))))))))</f>
        <v xml:space="preserve"> </v>
      </c>
      <c r="AF44" s="150" t="str">
        <f>IF('Koreksi (p)'!CC45='Isian Keg Perb &amp; Peng'!BP$4,'Isian Keg Perb &amp; Peng'!$A$4,IF('Koreksi (p)'!CC45='Isian Keg Perb &amp; Peng'!BP$5,'Isian Keg Perb &amp; Peng'!$A$5,IF('Koreksi (p)'!CC45='Isian Keg Perb &amp; Peng'!BP$6,'Isian Keg Perb &amp; Peng'!$A$6,IF('Koreksi (p)'!CC45='Isian Keg Perb &amp; Peng'!BP$7,'Isian Keg Perb &amp; Peng'!$A$7,IF('Koreksi (p)'!CC45='Isian Keg Perb &amp; Peng'!BP$8,'Isian Keg Perb &amp; Peng'!$A$8,IF('Koreksi (p)'!CC45='Isian Keg Perb &amp; Peng'!BP$9,'Isian Keg Perb &amp; Peng'!$A$9,IF('Koreksi (p)'!CC45='Isian Keg Perb &amp; Peng'!BP$10,'Isian Keg Perb &amp; Peng'!$A$10,IF('Koreksi (p)'!CC45='Isian Keg Perb &amp; Peng'!BP$11,'Isian Keg Perb &amp; Peng'!$A$11,IF('Koreksi (p)'!CC45='Isian Keg Perb &amp; Peng'!BP$12,'Isian Keg Perb &amp; Peng'!$A$12,IF('Koreksi (p)'!CC45='Isian Keg Perb &amp; Peng'!BP$13,'Isian Keg Perb &amp; Peng'!$A$13," "))))))))))</f>
        <v xml:space="preserve"> </v>
      </c>
      <c r="AG44" s="150" t="str">
        <f>IF('Koreksi (p)'!CD45='Isian Keg Perb &amp; Peng'!BQ$4,'Isian Keg Perb &amp; Peng'!$A$4,IF('Koreksi (p)'!CD45='Isian Keg Perb &amp; Peng'!BQ$5,'Isian Keg Perb &amp; Peng'!$A$5,IF('Koreksi (p)'!CD45='Isian Keg Perb &amp; Peng'!BQ$6,'Isian Keg Perb &amp; Peng'!$A$6,IF('Koreksi (p)'!CD45='Isian Keg Perb &amp; Peng'!BQ$7,'Isian Keg Perb &amp; Peng'!$A$7,IF('Koreksi (p)'!CD45='Isian Keg Perb &amp; Peng'!BQ$8,'Isian Keg Perb &amp; Peng'!$A$8,IF('Koreksi (p)'!CD45='Isian Keg Perb &amp; Peng'!BQ$9,'Isian Keg Perb &amp; Peng'!$A$9,IF('Koreksi (p)'!CD45='Isian Keg Perb &amp; Peng'!BQ$10,'Isian Keg Perb &amp; Peng'!$A$10,IF('Koreksi (p)'!CD45='Isian Keg Perb &amp; Peng'!BQ$11,'Isian Keg Perb &amp; Peng'!$A$11,IF('Koreksi (p)'!CD45='Isian Keg Perb &amp; Peng'!BQ$12,'Isian Keg Perb &amp; Peng'!$A$12,IF('Koreksi (p)'!CD45='Isian Keg Perb &amp; Peng'!BQ$13,'Isian Keg Perb &amp; Peng'!$A$13," "))))))))))</f>
        <v xml:space="preserve"> </v>
      </c>
      <c r="AH44" s="150" t="str">
        <f>IF('Koreksi (p)'!CE45='Isian Keg Perb &amp; Peng'!BR$4,'Isian Keg Perb &amp; Peng'!$A$4,IF('Koreksi (p)'!CE45='Isian Keg Perb &amp; Peng'!BR$5,'Isian Keg Perb &amp; Peng'!$A$5,IF('Koreksi (p)'!CE45='Isian Keg Perb &amp; Peng'!BR$6,'Isian Keg Perb &amp; Peng'!$A$6,IF('Koreksi (p)'!CE45='Isian Keg Perb &amp; Peng'!BR$7,'Isian Keg Perb &amp; Peng'!$A$7,IF('Koreksi (p)'!CE45='Isian Keg Perb &amp; Peng'!BR$8,'Isian Keg Perb &amp; Peng'!$A$8,IF('Koreksi (p)'!CE45='Isian Keg Perb &amp; Peng'!BR$9,'Isian Keg Perb &amp; Peng'!$A$9,IF('Koreksi (p)'!CE45='Isian Keg Perb &amp; Peng'!BR$10,'Isian Keg Perb &amp; Peng'!$A$10,IF('Koreksi (p)'!CE45='Isian Keg Perb &amp; Peng'!BR$11,'Isian Keg Perb &amp; Peng'!$A$11,IF('Koreksi (p)'!CE45='Isian Keg Perb &amp; Peng'!BR$12,'Isian Keg Perb &amp; Peng'!$A$12,IF('Koreksi (p)'!CE45='Isian Keg Perb &amp; Peng'!BR$13,'Isian Keg Perb &amp; Peng'!$A$13," "))))))))))</f>
        <v xml:space="preserve"> </v>
      </c>
      <c r="AI44" s="150" t="str">
        <f>IF('Koreksi (p)'!CF45='Isian Keg Perb &amp; Peng'!BS$4,'Isian Keg Perb &amp; Peng'!$A$4,IF('Koreksi (p)'!CF45='Isian Keg Perb &amp; Peng'!BS$5,'Isian Keg Perb &amp; Peng'!$A$5,IF('Koreksi (p)'!CF45='Isian Keg Perb &amp; Peng'!BS$6,'Isian Keg Perb &amp; Peng'!$A$6,IF('Koreksi (p)'!CF45='Isian Keg Perb &amp; Peng'!BS$7,'Isian Keg Perb &amp; Peng'!$A$7,IF('Koreksi (p)'!CF45='Isian Keg Perb &amp; Peng'!BS$8,'Isian Keg Perb &amp; Peng'!$A$8,IF('Koreksi (p)'!CF45='Isian Keg Perb &amp; Peng'!BS$9,'Isian Keg Perb &amp; Peng'!$A$9,IF('Koreksi (p)'!CF45='Isian Keg Perb &amp; Peng'!BS$10,'Isian Keg Perb &amp; Peng'!$A$10,IF('Koreksi (p)'!CF45='Isian Keg Perb &amp; Peng'!BS$11,'Isian Keg Perb &amp; Peng'!$A$11,IF('Koreksi (p)'!CF45='Isian Keg Perb &amp; Peng'!BS$12,'Isian Keg Perb &amp; Peng'!$A$12,IF('Koreksi (p)'!CF45='Isian Keg Perb &amp; Peng'!BS$13,'Isian Keg Perb &amp; Peng'!$A$13," "))))))))))</f>
        <v xml:space="preserve"> </v>
      </c>
      <c r="AJ44" s="150" t="str">
        <f>IF('Koreksi (p)'!CG45='Isian Keg Perb &amp; Peng'!BT$4,'Isian Keg Perb &amp; Peng'!$A$4,IF('Koreksi (p)'!CG45='Isian Keg Perb &amp; Peng'!BT$5,'Isian Keg Perb &amp; Peng'!$A$5,IF('Koreksi (p)'!CG45='Isian Keg Perb &amp; Peng'!BT$6,'Isian Keg Perb &amp; Peng'!$A$6,IF('Koreksi (p)'!CG45='Isian Keg Perb &amp; Peng'!BT$7,'Isian Keg Perb &amp; Peng'!$A$7,IF('Koreksi (p)'!CG45='Isian Keg Perb &amp; Peng'!BT$8,'Isian Keg Perb &amp; Peng'!$A$8,IF('Koreksi (p)'!CG45='Isian Keg Perb &amp; Peng'!BT$9,'Isian Keg Perb &amp; Peng'!$A$9,IF('Koreksi (p)'!CG45='Isian Keg Perb &amp; Peng'!BT$10,'Isian Keg Perb &amp; Peng'!$A$10,IF('Koreksi (p)'!CG45='Isian Keg Perb &amp; Peng'!BT$11,'Isian Keg Perb &amp; Peng'!$A$11,IF('Koreksi (p)'!CG45='Isian Keg Perb &amp; Peng'!BT$12,'Isian Keg Perb &amp; Peng'!$A$12,IF('Koreksi (p)'!CG45='Isian Keg Perb &amp; Peng'!BT$13,'Isian Keg Perb &amp; Peng'!$A$13," "))))))))))</f>
        <v xml:space="preserve"> </v>
      </c>
      <c r="AK44" s="150" t="str">
        <f>IF('Koreksi (p)'!CH45='Isian Keg Perb &amp; Peng'!BU$4,'Isian Keg Perb &amp; Peng'!$A$4,IF('Koreksi (p)'!CH45='Isian Keg Perb &amp; Peng'!BU$5,'Isian Keg Perb &amp; Peng'!$A$5,IF('Koreksi (p)'!CH45='Isian Keg Perb &amp; Peng'!BU$6,'Isian Keg Perb &amp; Peng'!$A$6,IF('Koreksi (p)'!CH45='Isian Keg Perb &amp; Peng'!BU$7,'Isian Keg Perb &amp; Peng'!$A$7,IF('Koreksi (p)'!CH45='Isian Keg Perb &amp; Peng'!BU$8,'Isian Keg Perb &amp; Peng'!$A$8,IF('Koreksi (p)'!CH45='Isian Keg Perb &amp; Peng'!BU$9,'Isian Keg Perb &amp; Peng'!$A$9,IF('Koreksi (p)'!CH45='Isian Keg Perb &amp; Peng'!BU$10,'Isian Keg Perb &amp; Peng'!$A$10,IF('Koreksi (p)'!CH45='Isian Keg Perb &amp; Peng'!BU$11,'Isian Keg Perb &amp; Peng'!$A$11,IF('Koreksi (p)'!CH45='Isian Keg Perb &amp; Peng'!BU$12,'Isian Keg Perb &amp; Peng'!$A$12,IF('Koreksi (p)'!CH45='Isian Keg Perb &amp; Peng'!BU$13,'Isian Keg Perb &amp; Peng'!$A$13," "))))))))))</f>
        <v xml:space="preserve"> </v>
      </c>
      <c r="AL44" s="150" t="str">
        <f>IF('Koreksi (p)'!CI45='Isian Keg Perb &amp; Peng'!BV$4,'Isian Keg Perb &amp; Peng'!$A$4,IF('Koreksi (p)'!CI45='Isian Keg Perb &amp; Peng'!BV$5,'Isian Keg Perb &amp; Peng'!$A$5,IF('Koreksi (p)'!CI45='Isian Keg Perb &amp; Peng'!BV$6,'Isian Keg Perb &amp; Peng'!$A$6,IF('Koreksi (p)'!CI45='Isian Keg Perb &amp; Peng'!BV$7,'Isian Keg Perb &amp; Peng'!$A$7,IF('Koreksi (p)'!CI45='Isian Keg Perb &amp; Peng'!BV$8,'Isian Keg Perb &amp; Peng'!$A$8,IF('Koreksi (p)'!CI45='Isian Keg Perb &amp; Peng'!BV$9,'Isian Keg Perb &amp; Peng'!$A$9,IF('Koreksi (p)'!CI45='Isian Keg Perb &amp; Peng'!BV$10,'Isian Keg Perb &amp; Peng'!$A$10,IF('Koreksi (p)'!CI45='Isian Keg Perb &amp; Peng'!BV$11,'Isian Keg Perb &amp; Peng'!$A$11,IF('Koreksi (p)'!CI45='Isian Keg Perb &amp; Peng'!BV$12,'Isian Keg Perb &amp; Peng'!$A$12,IF('Koreksi (p)'!CI45='Isian Keg Perb &amp; Peng'!BV$13,'Isian Keg Perb &amp; Peng'!$A$13," "))))))))))</f>
        <v xml:space="preserve"> </v>
      </c>
      <c r="AM44" s="150" t="str">
        <f>IF('Koreksi (p)'!CJ45='Isian Keg Perb &amp; Peng'!BW$4,'Isian Keg Perb &amp; Peng'!$A$4,IF('Koreksi (p)'!CJ45='Isian Keg Perb &amp; Peng'!BW$5,'Isian Keg Perb &amp; Peng'!$A$5,IF('Koreksi (p)'!CJ45='Isian Keg Perb &amp; Peng'!BW$6,'Isian Keg Perb &amp; Peng'!$A$6,IF('Koreksi (p)'!CJ45='Isian Keg Perb &amp; Peng'!BW$7,'Isian Keg Perb &amp; Peng'!$A$7,IF('Koreksi (p)'!CJ45='Isian Keg Perb &amp; Peng'!BW$8,'Isian Keg Perb &amp; Peng'!$A$8,IF('Koreksi (p)'!CJ45='Isian Keg Perb &amp; Peng'!BW$9,'Isian Keg Perb &amp; Peng'!$A$9,IF('Koreksi (p)'!CJ45='Isian Keg Perb &amp; Peng'!BW$10,'Isian Keg Perb &amp; Peng'!$A$10,IF('Koreksi (p)'!CJ45='Isian Keg Perb &amp; Peng'!BW$11,'Isian Keg Perb &amp; Peng'!$A$11,IF('Koreksi (p)'!CJ45='Isian Keg Perb &amp; Peng'!BW$12,'Isian Keg Perb &amp; Peng'!$A$12,IF('Koreksi (p)'!CJ45='Isian Keg Perb &amp; Peng'!BW$13,'Isian Keg Perb &amp; Peng'!$A$13," "))))))))))</f>
        <v xml:space="preserve"> </v>
      </c>
      <c r="AN44" s="150" t="str">
        <f>IF('Koreksi (p)'!CK45='Isian Keg Perb &amp; Peng'!BX$4,'Isian Keg Perb &amp; Peng'!$A$4,IF('Koreksi (p)'!CK45='Isian Keg Perb &amp; Peng'!BX$5,'Isian Keg Perb &amp; Peng'!$A$5,IF('Koreksi (p)'!CK45='Isian Keg Perb &amp; Peng'!BX$6,'Isian Keg Perb &amp; Peng'!$A$6,IF('Koreksi (p)'!CK45='Isian Keg Perb &amp; Peng'!BX$7,'Isian Keg Perb &amp; Peng'!$A$7,IF('Koreksi (p)'!CK45='Isian Keg Perb &amp; Peng'!BX$8,'Isian Keg Perb &amp; Peng'!$A$8,IF('Koreksi (p)'!CK45='Isian Keg Perb &amp; Peng'!BX$9,'Isian Keg Perb &amp; Peng'!$A$9,IF('Koreksi (p)'!CK45='Isian Keg Perb &amp; Peng'!BX$10,'Isian Keg Perb &amp; Peng'!$A$10,IF('Koreksi (p)'!CK45='Isian Keg Perb &amp; Peng'!BX$11,'Isian Keg Perb &amp; Peng'!$A$11,IF('Koreksi (p)'!CK45='Isian Keg Perb &amp; Peng'!BX$12,'Isian Keg Perb &amp; Peng'!$A$12,IF('Koreksi (p)'!CK45='Isian Keg Perb &amp; Peng'!BX$13,'Isian Keg Perb &amp; Peng'!$A$13," "))))))))))</f>
        <v xml:space="preserve"> </v>
      </c>
      <c r="AO44" s="150" t="str">
        <f>IF('Koreksi (p)'!CL45='Isian Keg Perb &amp; Peng'!BY$4,'Isian Keg Perb &amp; Peng'!$A$4,IF('Koreksi (p)'!CL45='Isian Keg Perb &amp; Peng'!BY$5,'Isian Keg Perb &amp; Peng'!$A$5,IF('Koreksi (p)'!CL45='Isian Keg Perb &amp; Peng'!BY$6,'Isian Keg Perb &amp; Peng'!$A$6,IF('Koreksi (p)'!CL45='Isian Keg Perb &amp; Peng'!BY$7,'Isian Keg Perb &amp; Peng'!$A$7,IF('Koreksi (p)'!CL45='Isian Keg Perb &amp; Peng'!BY$8,'Isian Keg Perb &amp; Peng'!$A$8,IF('Koreksi (p)'!CL45='Isian Keg Perb &amp; Peng'!BY$9,'Isian Keg Perb &amp; Peng'!$A$9,IF('Koreksi (p)'!CL45='Isian Keg Perb &amp; Peng'!BY$10,'Isian Keg Perb &amp; Peng'!$A$10,IF('Koreksi (p)'!CL45='Isian Keg Perb &amp; Peng'!BY$11,'Isian Keg Perb &amp; Peng'!$A$11,IF('Koreksi (p)'!CL45='Isian Keg Perb &amp; Peng'!BY$12,'Isian Keg Perb &amp; Peng'!$A$12,IF('Koreksi (p)'!CL45='Isian Keg Perb &amp; Peng'!BY$13,'Isian Keg Perb &amp; Peng'!$A$13," "))))))))))</f>
        <v xml:space="preserve"> </v>
      </c>
      <c r="AP44" s="150" t="str">
        <f>IF('Koreksi (p)'!CM45='Isian Keg Perb &amp; Peng'!BZ$4,'Isian Keg Perb &amp; Peng'!$A$4,IF('Koreksi (p)'!CM45='Isian Keg Perb &amp; Peng'!BZ$5,'Isian Keg Perb &amp; Peng'!$A$5,IF('Koreksi (p)'!CM45='Isian Keg Perb &amp; Peng'!BZ$6,'Isian Keg Perb &amp; Peng'!$A$6,IF('Koreksi (p)'!CM45='Isian Keg Perb &amp; Peng'!BZ$7,'Isian Keg Perb &amp; Peng'!$A$7,IF('Koreksi (p)'!CM45='Isian Keg Perb &amp; Peng'!BZ$8,'Isian Keg Perb &amp; Peng'!$A$8,IF('Koreksi (p)'!CM45='Isian Keg Perb &amp; Peng'!BZ$9,'Isian Keg Perb &amp; Peng'!$A$9,IF('Koreksi (p)'!CM45='Isian Keg Perb &amp; Peng'!BZ$10,'Isian Keg Perb &amp; Peng'!$A$10,IF('Koreksi (p)'!CM45='Isian Keg Perb &amp; Peng'!BZ$11,'Isian Keg Perb &amp; Peng'!$A$11,IF('Koreksi (p)'!CM45='Isian Keg Perb &amp; Peng'!BZ$12,'Isian Keg Perb &amp; Peng'!$A$12,IF('Koreksi (p)'!CM45='Isian Keg Perb &amp; Peng'!BZ$13,'Isian Keg Perb &amp; Peng'!$A$13," "))))))))))</f>
        <v xml:space="preserve"> </v>
      </c>
      <c r="AQ44" s="150" t="str">
        <f>IF('Koreksi (p)'!CN45='Isian Keg Perb &amp; Peng'!CA$4,'Isian Keg Perb &amp; Peng'!$A$4,IF('Koreksi (p)'!CN45='Isian Keg Perb &amp; Peng'!CA$5,'Isian Keg Perb &amp; Peng'!$A$5,IF('Koreksi (p)'!CN45='Isian Keg Perb &amp; Peng'!CA$6,'Isian Keg Perb &amp; Peng'!$A$6,IF('Koreksi (p)'!CN45='Isian Keg Perb &amp; Peng'!CA$7,'Isian Keg Perb &amp; Peng'!$A$7,IF('Koreksi (p)'!CN45='Isian Keg Perb &amp; Peng'!CA$8,'Isian Keg Perb &amp; Peng'!$A$8,IF('Koreksi (p)'!CN45='Isian Keg Perb &amp; Peng'!CA$9,'Isian Keg Perb &amp; Peng'!$A$9,IF('Koreksi (p)'!CN45='Isian Keg Perb &amp; Peng'!CA$10,'Isian Keg Perb &amp; Peng'!$A$10,IF('Koreksi (p)'!CN45='Isian Keg Perb &amp; Peng'!CA$11,'Isian Keg Perb &amp; Peng'!$A$11,IF('Koreksi (p)'!CN45='Isian Keg Perb &amp; Peng'!CA$12,'Isian Keg Perb &amp; Peng'!$A$12,IF('Koreksi (p)'!CN45='Isian Keg Perb &amp; Peng'!CA$13,'Isian Keg Perb &amp; Peng'!$A$13," "))))))))))</f>
        <v xml:space="preserve"> </v>
      </c>
      <c r="AR44" s="150" t="str">
        <f>IF('Koreksi (p)'!CO45='Isian Keg Perb &amp; Peng'!CB$4,'Isian Keg Perb &amp; Peng'!$A$4,IF('Koreksi (p)'!CO45='Isian Keg Perb &amp; Peng'!CB$5,'Isian Keg Perb &amp; Peng'!$A$5,IF('Koreksi (p)'!CO45='Isian Keg Perb &amp; Peng'!CB$6,'Isian Keg Perb &amp; Peng'!$A$6,IF('Koreksi (p)'!CO45='Isian Keg Perb &amp; Peng'!CB$7,'Isian Keg Perb &amp; Peng'!$A$7,IF('Koreksi (p)'!CO45='Isian Keg Perb &amp; Peng'!CB$8,'Isian Keg Perb &amp; Peng'!$A$8,IF('Koreksi (p)'!CO45='Isian Keg Perb &amp; Peng'!CB$9,'Isian Keg Perb &amp; Peng'!$A$9,IF('Koreksi (p)'!CO45='Isian Keg Perb &amp; Peng'!CB$10,'Isian Keg Perb &amp; Peng'!$A$10,IF('Koreksi (p)'!CO45='Isian Keg Perb &amp; Peng'!CB$11,'Isian Keg Perb &amp; Peng'!$A$11,IF('Koreksi (p)'!CO45='Isian Keg Perb &amp; Peng'!CB$12,'Isian Keg Perb &amp; Peng'!$A$12,IF('Koreksi (p)'!CO45='Isian Keg Perb &amp; Peng'!CB$13,'Isian Keg Perb &amp; Peng'!$A$13," "))))))))))</f>
        <v xml:space="preserve"> </v>
      </c>
      <c r="AS44" s="150" t="str">
        <f>IF('Koreksi (p)'!CP45='Isian Keg Perb &amp; Peng'!CC$4,'Isian Keg Perb &amp; Peng'!$A$4,IF('Koreksi (p)'!CP45='Isian Keg Perb &amp; Peng'!CC$5,'Isian Keg Perb &amp; Peng'!$A$5,IF('Koreksi (p)'!CP45='Isian Keg Perb &amp; Peng'!CC$6,'Isian Keg Perb &amp; Peng'!$A$6,IF('Koreksi (p)'!CP45='Isian Keg Perb &amp; Peng'!CC$7,'Isian Keg Perb &amp; Peng'!$A$7,IF('Koreksi (p)'!CP45='Isian Keg Perb &amp; Peng'!CC$8,'Isian Keg Perb &amp; Peng'!$A$8,IF('Koreksi (p)'!CP45='Isian Keg Perb &amp; Peng'!CC$9,'Isian Keg Perb &amp; Peng'!$A$9,IF('Koreksi (p)'!CP45='Isian Keg Perb &amp; Peng'!CC$10,'Isian Keg Perb &amp; Peng'!$A$10,IF('Koreksi (p)'!CP45='Isian Keg Perb &amp; Peng'!CC$11,'Isian Keg Perb &amp; Peng'!$A$11,IF('Koreksi (p)'!CP45='Isian Keg Perb &amp; Peng'!CC$12,'Isian Keg Perb &amp; Peng'!$A$12,IF('Koreksi (p)'!CP45='Isian Keg Perb &amp; Peng'!CC$13,'Isian Keg Perb &amp; Peng'!$A$13," "))))))))))</f>
        <v xml:space="preserve"> </v>
      </c>
      <c r="AT44" s="150" t="str">
        <f t="shared" si="0"/>
        <v xml:space="preserve">  Besaran Pokok/TurunanSatuan BesaranSatuan BesaranSatuan Besarantiga                                 </v>
      </c>
      <c r="AU44" s="150">
        <f t="shared" si="1"/>
        <v>3</v>
      </c>
      <c r="AV44" s="150" t="str">
        <f t="shared" si="2"/>
        <v xml:space="preserve">Besaran Pokok/Turunan, </v>
      </c>
      <c r="AW44" s="150">
        <f t="shared" si="3"/>
        <v>24</v>
      </c>
      <c r="AX44" s="150" t="str">
        <f t="shared" si="4"/>
        <v xml:space="preserve">Satuan Besaran, </v>
      </c>
      <c r="AY44" s="150">
        <f t="shared" si="5"/>
        <v>66</v>
      </c>
      <c r="AZ44" s="150" t="str">
        <f t="shared" si="6"/>
        <v xml:space="preserve">tiga, </v>
      </c>
      <c r="BA44" s="150" t="e">
        <f t="shared" si="7"/>
        <v>#VALUE!</v>
      </c>
      <c r="BB44" s="150" t="str">
        <f t="shared" si="8"/>
        <v/>
      </c>
      <c r="BC44" s="150" t="e">
        <f t="shared" si="9"/>
        <v>#VALUE!</v>
      </c>
      <c r="BD44" s="150" t="str">
        <f t="shared" si="10"/>
        <v/>
      </c>
      <c r="BE44" s="150" t="e">
        <f t="shared" si="11"/>
        <v>#VALUE!</v>
      </c>
      <c r="BF44" s="150" t="str">
        <f t="shared" si="12"/>
        <v/>
      </c>
      <c r="BG44" s="150" t="e">
        <f t="shared" si="13"/>
        <v>#VALUE!</v>
      </c>
      <c r="BH44" s="150" t="str">
        <f t="shared" si="14"/>
        <v/>
      </c>
      <c r="BI44" s="150" t="e">
        <f t="shared" si="15"/>
        <v>#VALUE!</v>
      </c>
      <c r="BJ44" s="150" t="str">
        <f t="shared" si="16"/>
        <v/>
      </c>
      <c r="BK44" s="150" t="e">
        <f t="shared" si="17"/>
        <v>#VALUE!</v>
      </c>
      <c r="BL44" s="150" t="str">
        <f t="shared" si="18"/>
        <v/>
      </c>
      <c r="BM44" s="150" t="e">
        <f t="shared" si="19"/>
        <v>#VALUE!</v>
      </c>
      <c r="BN44" s="150" t="str">
        <f t="shared" si="20"/>
        <v/>
      </c>
      <c r="BO44" s="26" t="str">
        <f t="shared" si="21"/>
        <v xml:space="preserve">Besaran Pokok/Turunan, Satuan Besaran, tiga, </v>
      </c>
      <c r="BP44" s="27" t="str">
        <f>IF(E44="X",'Isian Keg Perb &amp; Peng'!$CE$4,"")</f>
        <v>Mengerjakan soal</v>
      </c>
      <c r="BQ44" s="27" t="str">
        <f>IF(E44="X",'Isian Keg Perb &amp; Peng'!$CF$4,"")</f>
        <v>koreksi</v>
      </c>
    </row>
    <row r="45" spans="2:69" s="30" customFormat="1" ht="59.25" hidden="1" customHeight="1">
      <c r="B45" s="27">
        <f>'Analisis (p)'!A47</f>
        <v>34</v>
      </c>
      <c r="C45" s="25" t="str">
        <f>'Analisis (p)'!B47</f>
        <v>ZAHRA AZIZAH</v>
      </c>
      <c r="D45" s="32"/>
      <c r="E45" s="27" t="str">
        <f>'Analisis (p)'!CJ47</f>
        <v>-</v>
      </c>
      <c r="F45" s="150" t="str">
        <f>IF('Koreksi (p)'!BC46='Isian Keg Perb &amp; Peng'!AP$4,'Isian Keg Perb &amp; Peng'!$A$4,IF('Koreksi (p)'!BC46='Isian Keg Perb &amp; Peng'!AP$5,'Isian Keg Perb &amp; Peng'!$A$5,IF('Koreksi (p)'!BC46='Isian Keg Perb &amp; Peng'!AP$6,'Isian Keg Perb &amp; Peng'!$A$6,IF('Koreksi (p)'!BC46='Isian Keg Perb &amp; Peng'!AP$7,'Isian Keg Perb &amp; Peng'!$A$7,IF('Koreksi (p)'!BC46='Isian Keg Perb &amp; Peng'!AP$8,'Isian Keg Perb &amp; Peng'!$A$8,IF('Koreksi (p)'!BC46='Isian Keg Perb &amp; Peng'!AP$9,'Isian Keg Perb &amp; Peng'!$A$9,IF('Koreksi (p)'!BC46='Isian Keg Perb &amp; Peng'!AP$10,'Isian Keg Perb &amp; Peng'!$A$10,IF('Koreksi (p)'!BC46='Isian Keg Perb &amp; Peng'!AP$11,'Isian Keg Perb &amp; Peng'!$A$11,IF('Koreksi (p)'!BC46='Isian Keg Perb &amp; Peng'!AP$12,'Isian Keg Perb &amp; Peng'!$A$12,IF('Koreksi (p)'!BC46='Isian Keg Perb &amp; Peng'!AP$13,'Isian Keg Perb &amp; Peng'!$A$13," "))))))))))</f>
        <v xml:space="preserve"> </v>
      </c>
      <c r="G45" s="150" t="str">
        <f>IF('Koreksi (p)'!BD46='Isian Keg Perb &amp; Peng'!AQ$4,'Isian Keg Perb &amp; Peng'!$A$4,IF('Koreksi (p)'!BD46='Isian Keg Perb &amp; Peng'!AQ$5,'Isian Keg Perb &amp; Peng'!$A$5,IF('Koreksi (p)'!BD46='Isian Keg Perb &amp; Peng'!AQ$6,'Isian Keg Perb &amp; Peng'!$A$6,IF('Koreksi (p)'!BD46='Isian Keg Perb &amp; Peng'!AQ$7,'Isian Keg Perb &amp; Peng'!$A$7,IF('Koreksi (p)'!BD46='Isian Keg Perb &amp; Peng'!AQ$8,'Isian Keg Perb &amp; Peng'!$A$8,IF('Koreksi (p)'!BD46='Isian Keg Perb &amp; Peng'!AQ$9,'Isian Keg Perb &amp; Peng'!$A$9,IF('Koreksi (p)'!BD46='Isian Keg Perb &amp; Peng'!AQ$10,'Isian Keg Perb &amp; Peng'!$A$10,IF('Koreksi (p)'!BD46='Isian Keg Perb &amp; Peng'!AQ$11,'Isian Keg Perb &amp; Peng'!$A$11,IF('Koreksi (p)'!BD46='Isian Keg Perb &amp; Peng'!AQ$12,'Isian Keg Perb &amp; Peng'!$A$12,IF('Koreksi (p)'!BD46='Isian Keg Perb &amp; Peng'!AQ$13,'Isian Keg Perb &amp; Peng'!$A$13," "))))))))))</f>
        <v xml:space="preserve"> </v>
      </c>
      <c r="H45" s="150" t="str">
        <f>IF('Koreksi (p)'!BE46='Isian Keg Perb &amp; Peng'!AR$4,'Isian Keg Perb &amp; Peng'!$A$4,IF('Koreksi (p)'!BE46='Isian Keg Perb &amp; Peng'!AR$5,'Isian Keg Perb &amp; Peng'!$A$5,IF('Koreksi (p)'!BE46='Isian Keg Perb &amp; Peng'!AR$6,'Isian Keg Perb &amp; Peng'!$A$6,IF('Koreksi (p)'!BE46='Isian Keg Perb &amp; Peng'!AR$7,'Isian Keg Perb &amp; Peng'!$A$7,IF('Koreksi (p)'!BE46='Isian Keg Perb &amp; Peng'!AR$8,'Isian Keg Perb &amp; Peng'!$A$8,IF('Koreksi (p)'!BE46='Isian Keg Perb &amp; Peng'!AR$9,'Isian Keg Perb &amp; Peng'!$A$9,IF('Koreksi (p)'!BE46='Isian Keg Perb &amp; Peng'!AR$10,'Isian Keg Perb &amp; Peng'!$A$10,IF('Koreksi (p)'!BE46='Isian Keg Perb &amp; Peng'!AR$11,'Isian Keg Perb &amp; Peng'!$A$11,IF('Koreksi (p)'!BE46='Isian Keg Perb &amp; Peng'!AR$12,'Isian Keg Perb &amp; Peng'!$A$12,IF('Koreksi (p)'!BE46='Isian Keg Perb &amp; Peng'!AR$13,'Isian Keg Perb &amp; Peng'!$A$13," "))))))))))</f>
        <v xml:space="preserve"> </v>
      </c>
      <c r="I45" s="150" t="str">
        <f>IF('Koreksi (p)'!BF46='Isian Keg Perb &amp; Peng'!AS$4,'Isian Keg Perb &amp; Peng'!$A$4,IF('Koreksi (p)'!BF46='Isian Keg Perb &amp; Peng'!AS$5,'Isian Keg Perb &amp; Peng'!$A$5,IF('Koreksi (p)'!BF46='Isian Keg Perb &amp; Peng'!AS$6,'Isian Keg Perb &amp; Peng'!$A$6,IF('Koreksi (p)'!BF46='Isian Keg Perb &amp; Peng'!AS$7,'Isian Keg Perb &amp; Peng'!$A$7,IF('Koreksi (p)'!BF46='Isian Keg Perb &amp; Peng'!AS$8,'Isian Keg Perb &amp; Peng'!$A$8,IF('Koreksi (p)'!BF46='Isian Keg Perb &amp; Peng'!AS$9,'Isian Keg Perb &amp; Peng'!$A$9,IF('Koreksi (p)'!BF46='Isian Keg Perb &amp; Peng'!AS$10,'Isian Keg Perb &amp; Peng'!$A$10,IF('Koreksi (p)'!BF46='Isian Keg Perb &amp; Peng'!AS$11,'Isian Keg Perb &amp; Peng'!$A$11,IF('Koreksi (p)'!BF46='Isian Keg Perb &amp; Peng'!AS$12,'Isian Keg Perb &amp; Peng'!$A$12,IF('Koreksi (p)'!BF46='Isian Keg Perb &amp; Peng'!AS$13,'Isian Keg Perb &amp; Peng'!$A$13," "))))))))))</f>
        <v xml:space="preserve"> </v>
      </c>
      <c r="J45" s="150" t="str">
        <f>IF('Koreksi (p)'!BG46='Isian Keg Perb &amp; Peng'!AT$4,'Isian Keg Perb &amp; Peng'!$A$4,IF('Koreksi (p)'!BG46='Isian Keg Perb &amp; Peng'!AT$5,'Isian Keg Perb &amp; Peng'!$A$5,IF('Koreksi (p)'!BG46='Isian Keg Perb &amp; Peng'!AT$6,'Isian Keg Perb &amp; Peng'!$A$6,IF('Koreksi (p)'!BG46='Isian Keg Perb &amp; Peng'!AT$7,'Isian Keg Perb &amp; Peng'!$A$7,IF('Koreksi (p)'!BG46='Isian Keg Perb &amp; Peng'!AT$8,'Isian Keg Perb &amp; Peng'!$A$8,IF('Koreksi (p)'!BG46='Isian Keg Perb &amp; Peng'!AT$9,'Isian Keg Perb &amp; Peng'!$A$9,IF('Koreksi (p)'!BG46='Isian Keg Perb &amp; Peng'!AT$10,'Isian Keg Perb &amp; Peng'!$A$10,IF('Koreksi (p)'!BG46='Isian Keg Perb &amp; Peng'!AT$11,'Isian Keg Perb &amp; Peng'!$A$11,IF('Koreksi (p)'!BG46='Isian Keg Perb &amp; Peng'!AT$12,'Isian Keg Perb &amp; Peng'!$A$12,IF('Koreksi (p)'!BG46='Isian Keg Perb &amp; Peng'!AT$13,'Isian Keg Perb &amp; Peng'!$A$13," "))))))))))</f>
        <v>Satuan Besaran</v>
      </c>
      <c r="K45" s="150" t="str">
        <f>IF('Koreksi (p)'!BH46='Isian Keg Perb &amp; Peng'!AU$4,'Isian Keg Perb &amp; Peng'!$A$4,IF('Koreksi (p)'!BH46='Isian Keg Perb &amp; Peng'!AU$5,'Isian Keg Perb &amp; Peng'!$A$5,IF('Koreksi (p)'!BH46='Isian Keg Perb &amp; Peng'!AU$6,'Isian Keg Perb &amp; Peng'!$A$6,IF('Koreksi (p)'!BH46='Isian Keg Perb &amp; Peng'!AU$7,'Isian Keg Perb &amp; Peng'!$A$7,IF('Koreksi (p)'!BH46='Isian Keg Perb &amp; Peng'!AU$8,'Isian Keg Perb &amp; Peng'!$A$8,IF('Koreksi (p)'!BH46='Isian Keg Perb &amp; Peng'!AU$9,'Isian Keg Perb &amp; Peng'!$A$9,IF('Koreksi (p)'!BH46='Isian Keg Perb &amp; Peng'!AU$10,'Isian Keg Perb &amp; Peng'!$A$10,IF('Koreksi (p)'!BH46='Isian Keg Perb &amp; Peng'!AU$11,'Isian Keg Perb &amp; Peng'!$A$11,IF('Koreksi (p)'!BH46='Isian Keg Perb &amp; Peng'!AU$12,'Isian Keg Perb &amp; Peng'!$A$12,IF('Koreksi (p)'!BH46='Isian Keg Perb &amp; Peng'!AU$13,'Isian Keg Perb &amp; Peng'!$A$13," "))))))))))</f>
        <v xml:space="preserve"> </v>
      </c>
      <c r="L45" s="150" t="str">
        <f>IF('Koreksi (p)'!BI46='Isian Keg Perb &amp; Peng'!AV$4,'Isian Keg Perb &amp; Peng'!$A$4,IF('Koreksi (p)'!BI46='Isian Keg Perb &amp; Peng'!AV$5,'Isian Keg Perb &amp; Peng'!$A$5,IF('Koreksi (p)'!BI46='Isian Keg Perb &amp; Peng'!AV$6,'Isian Keg Perb &amp; Peng'!$A$6,IF('Koreksi (p)'!BI46='Isian Keg Perb &amp; Peng'!AV$7,'Isian Keg Perb &amp; Peng'!$A$7,IF('Koreksi (p)'!BI46='Isian Keg Perb &amp; Peng'!AV$8,'Isian Keg Perb &amp; Peng'!$A$8,IF('Koreksi (p)'!BI46='Isian Keg Perb &amp; Peng'!AV$9,'Isian Keg Perb &amp; Peng'!$A$9,IF('Koreksi (p)'!BI46='Isian Keg Perb &amp; Peng'!AV$10,'Isian Keg Perb &amp; Peng'!$A$10,IF('Koreksi (p)'!BI46='Isian Keg Perb &amp; Peng'!AV$11,'Isian Keg Perb &amp; Peng'!$A$11,IF('Koreksi (p)'!BI46='Isian Keg Perb &amp; Peng'!AV$12,'Isian Keg Perb &amp; Peng'!$A$12,IF('Koreksi (p)'!BI46='Isian Keg Perb &amp; Peng'!AV$13,'Isian Keg Perb &amp; Peng'!$A$13," "))))))))))</f>
        <v xml:space="preserve"> </v>
      </c>
      <c r="M45" s="150" t="str">
        <f>IF('Koreksi (p)'!BJ46='Isian Keg Perb &amp; Peng'!AW$4,'Isian Keg Perb &amp; Peng'!$A$4,IF('Koreksi (p)'!BJ46='Isian Keg Perb &amp; Peng'!AW$5,'Isian Keg Perb &amp; Peng'!$A$5,IF('Koreksi (p)'!BJ46='Isian Keg Perb &amp; Peng'!AW$6,'Isian Keg Perb &amp; Peng'!$A$6,IF('Koreksi (p)'!BJ46='Isian Keg Perb &amp; Peng'!AW$7,'Isian Keg Perb &amp; Peng'!$A$7,IF('Koreksi (p)'!BJ46='Isian Keg Perb &amp; Peng'!AW$8,'Isian Keg Perb &amp; Peng'!$A$8,IF('Koreksi (p)'!BJ46='Isian Keg Perb &amp; Peng'!AW$9,'Isian Keg Perb &amp; Peng'!$A$9,IF('Koreksi (p)'!BJ46='Isian Keg Perb &amp; Peng'!AW$10,'Isian Keg Perb &amp; Peng'!$A$10,IF('Koreksi (p)'!BJ46='Isian Keg Perb &amp; Peng'!AW$11,'Isian Keg Perb &amp; Peng'!$A$11,IF('Koreksi (p)'!BJ46='Isian Keg Perb &amp; Peng'!AW$12,'Isian Keg Perb &amp; Peng'!$A$12,IF('Koreksi (p)'!BJ46='Isian Keg Perb &amp; Peng'!AW$13,'Isian Keg Perb &amp; Peng'!$A$13," "))))))))))</f>
        <v xml:space="preserve"> </v>
      </c>
      <c r="N45" s="150" t="str">
        <f>IF('Koreksi (p)'!BK46='Isian Keg Perb &amp; Peng'!AX$4,'Isian Keg Perb &amp; Peng'!$A$4,IF('Koreksi (p)'!BK46='Isian Keg Perb &amp; Peng'!AX$5,'Isian Keg Perb &amp; Peng'!$A$5,IF('Koreksi (p)'!BK46='Isian Keg Perb &amp; Peng'!AX$6,'Isian Keg Perb &amp; Peng'!$A$6,IF('Koreksi (p)'!BK46='Isian Keg Perb &amp; Peng'!AX$7,'Isian Keg Perb &amp; Peng'!$A$7,IF('Koreksi (p)'!BK46='Isian Keg Perb &amp; Peng'!AX$8,'Isian Keg Perb &amp; Peng'!$A$8,IF('Koreksi (p)'!BK46='Isian Keg Perb &amp; Peng'!AX$9,'Isian Keg Perb &amp; Peng'!$A$9,IF('Koreksi (p)'!BK46='Isian Keg Perb &amp; Peng'!AX$10,'Isian Keg Perb &amp; Peng'!$A$10,IF('Koreksi (p)'!BK46='Isian Keg Perb &amp; Peng'!AX$11,'Isian Keg Perb &amp; Peng'!$A$11,IF('Koreksi (p)'!BK46='Isian Keg Perb &amp; Peng'!AX$12,'Isian Keg Perb &amp; Peng'!$A$12,IF('Koreksi (p)'!BK46='Isian Keg Perb &amp; Peng'!AX$13,'Isian Keg Perb &amp; Peng'!$A$13," "))))))))))</f>
        <v xml:space="preserve"> </v>
      </c>
      <c r="O45" s="150" t="str">
        <f>IF('Koreksi (p)'!BL46='Isian Keg Perb &amp; Peng'!AY$4,'Isian Keg Perb &amp; Peng'!$A$4,IF('Koreksi (p)'!BL46='Isian Keg Perb &amp; Peng'!AY$5,'Isian Keg Perb &amp; Peng'!$A$5,IF('Koreksi (p)'!BL46='Isian Keg Perb &amp; Peng'!AY$6,'Isian Keg Perb &amp; Peng'!$A$6,IF('Koreksi (p)'!BL46='Isian Keg Perb &amp; Peng'!AY$7,'Isian Keg Perb &amp; Peng'!$A$7,IF('Koreksi (p)'!BL46='Isian Keg Perb &amp; Peng'!AY$8,'Isian Keg Perb &amp; Peng'!$A$8,IF('Koreksi (p)'!BL46='Isian Keg Perb &amp; Peng'!AY$9,'Isian Keg Perb &amp; Peng'!$A$9,IF('Koreksi (p)'!BL46='Isian Keg Perb &amp; Peng'!AY$10,'Isian Keg Perb &amp; Peng'!$A$10,IF('Koreksi (p)'!BL46='Isian Keg Perb &amp; Peng'!AY$11,'Isian Keg Perb &amp; Peng'!$A$11,IF('Koreksi (p)'!BL46='Isian Keg Perb &amp; Peng'!AY$12,'Isian Keg Perb &amp; Peng'!$A$12,IF('Koreksi (p)'!BL46='Isian Keg Perb &amp; Peng'!AY$13,'Isian Keg Perb &amp; Peng'!$A$13," "))))))))))</f>
        <v xml:space="preserve"> </v>
      </c>
      <c r="P45" s="150" t="str">
        <f>IF('Koreksi (p)'!BM46='Isian Keg Perb &amp; Peng'!AZ$4,'Isian Keg Perb &amp; Peng'!$A$4,IF('Koreksi (p)'!BM46='Isian Keg Perb &amp; Peng'!AZ$5,'Isian Keg Perb &amp; Peng'!$A$5,IF('Koreksi (p)'!BM46='Isian Keg Perb &amp; Peng'!AZ$6,'Isian Keg Perb &amp; Peng'!$A$6,IF('Koreksi (p)'!BM46='Isian Keg Perb &amp; Peng'!AZ$7,'Isian Keg Perb &amp; Peng'!$A$7,IF('Koreksi (p)'!BM46='Isian Keg Perb &amp; Peng'!AZ$8,'Isian Keg Perb &amp; Peng'!$A$8,IF('Koreksi (p)'!BM46='Isian Keg Perb &amp; Peng'!AZ$9,'Isian Keg Perb &amp; Peng'!$A$9,IF('Koreksi (p)'!BM46='Isian Keg Perb &amp; Peng'!AZ$10,'Isian Keg Perb &amp; Peng'!$A$10,IF('Koreksi (p)'!BM46='Isian Keg Perb &amp; Peng'!AZ$11,'Isian Keg Perb &amp; Peng'!$A$11,IF('Koreksi (p)'!BM46='Isian Keg Perb &amp; Peng'!AZ$12,'Isian Keg Perb &amp; Peng'!$A$12,IF('Koreksi (p)'!BM46='Isian Keg Perb &amp; Peng'!AZ$13,'Isian Keg Perb &amp; Peng'!$A$13," "))))))))))</f>
        <v xml:space="preserve"> </v>
      </c>
      <c r="Q45" s="150" t="str">
        <f>IF('Koreksi (p)'!BN46='Isian Keg Perb &amp; Peng'!BA$4,'Isian Keg Perb &amp; Peng'!$A$4,IF('Koreksi (p)'!BN46='Isian Keg Perb &amp; Peng'!BA$5,'Isian Keg Perb &amp; Peng'!$A$5,IF('Koreksi (p)'!BN46='Isian Keg Perb &amp; Peng'!BA$6,'Isian Keg Perb &amp; Peng'!$A$6,IF('Koreksi (p)'!BN46='Isian Keg Perb &amp; Peng'!BA$7,'Isian Keg Perb &amp; Peng'!$A$7,IF('Koreksi (p)'!BN46='Isian Keg Perb &amp; Peng'!BA$8,'Isian Keg Perb &amp; Peng'!$A$8,IF('Koreksi (p)'!BN46='Isian Keg Perb &amp; Peng'!BA$9,'Isian Keg Perb &amp; Peng'!$A$9,IF('Koreksi (p)'!BN46='Isian Keg Perb &amp; Peng'!BA$10,'Isian Keg Perb &amp; Peng'!$A$10,IF('Koreksi (p)'!BN46='Isian Keg Perb &amp; Peng'!BA$11,'Isian Keg Perb &amp; Peng'!$A$11,IF('Koreksi (p)'!BN46='Isian Keg Perb &amp; Peng'!BA$12,'Isian Keg Perb &amp; Peng'!$A$12,IF('Koreksi (p)'!BN46='Isian Keg Perb &amp; Peng'!BA$13,'Isian Keg Perb &amp; Peng'!$A$13," "))))))))))</f>
        <v xml:space="preserve"> </v>
      </c>
      <c r="R45" s="150" t="str">
        <f>IF('Koreksi (p)'!BO46='Isian Keg Perb &amp; Peng'!BB$4,'Isian Keg Perb &amp; Peng'!$A$4,IF('Koreksi (p)'!BO46='Isian Keg Perb &amp; Peng'!BB$5,'Isian Keg Perb &amp; Peng'!$A$5,IF('Koreksi (p)'!BO46='Isian Keg Perb &amp; Peng'!BB$6,'Isian Keg Perb &amp; Peng'!$A$6,IF('Koreksi (p)'!BO46='Isian Keg Perb &amp; Peng'!BB$7,'Isian Keg Perb &amp; Peng'!$A$7,IF('Koreksi (p)'!BO46='Isian Keg Perb &amp; Peng'!BB$8,'Isian Keg Perb &amp; Peng'!$A$8,IF('Koreksi (p)'!BO46='Isian Keg Perb &amp; Peng'!BB$9,'Isian Keg Perb &amp; Peng'!$A$9,IF('Koreksi (p)'!BO46='Isian Keg Perb &amp; Peng'!BB$10,'Isian Keg Perb &amp; Peng'!$A$10,IF('Koreksi (p)'!BO46='Isian Keg Perb &amp; Peng'!BB$11,'Isian Keg Perb &amp; Peng'!$A$11,IF('Koreksi (p)'!BO46='Isian Keg Perb &amp; Peng'!BB$12,'Isian Keg Perb &amp; Peng'!$A$12,IF('Koreksi (p)'!BO46='Isian Keg Perb &amp; Peng'!BB$13,'Isian Keg Perb &amp; Peng'!$A$13," "))))))))))</f>
        <v xml:space="preserve"> </v>
      </c>
      <c r="S45" s="150" t="str">
        <f>IF('Koreksi (p)'!BP46='Isian Keg Perb &amp; Peng'!BC$4,'Isian Keg Perb &amp; Peng'!$A$4,IF('Koreksi (p)'!BP46='Isian Keg Perb &amp; Peng'!BC$5,'Isian Keg Perb &amp; Peng'!$A$5,IF('Koreksi (p)'!BP46='Isian Keg Perb &amp; Peng'!BC$6,'Isian Keg Perb &amp; Peng'!$A$6,IF('Koreksi (p)'!BP46='Isian Keg Perb &amp; Peng'!BC$7,'Isian Keg Perb &amp; Peng'!$A$7,IF('Koreksi (p)'!BP46='Isian Keg Perb &amp; Peng'!BC$8,'Isian Keg Perb &amp; Peng'!$A$8,IF('Koreksi (p)'!BP46='Isian Keg Perb &amp; Peng'!BC$9,'Isian Keg Perb &amp; Peng'!$A$9,IF('Koreksi (p)'!BP46='Isian Keg Perb &amp; Peng'!BC$10,'Isian Keg Perb &amp; Peng'!$A$10,IF('Koreksi (p)'!BP46='Isian Keg Perb &amp; Peng'!BC$11,'Isian Keg Perb &amp; Peng'!$A$11,IF('Koreksi (p)'!BP46='Isian Keg Perb &amp; Peng'!BC$12,'Isian Keg Perb &amp; Peng'!$A$12,IF('Koreksi (p)'!BP46='Isian Keg Perb &amp; Peng'!BC$13,'Isian Keg Perb &amp; Peng'!$A$13," "))))))))))</f>
        <v xml:space="preserve"> </v>
      </c>
      <c r="T45" s="150" t="str">
        <f>IF('Koreksi (p)'!BQ46='Isian Keg Perb &amp; Peng'!BD$4,'Isian Keg Perb &amp; Peng'!$A$4,IF('Koreksi (p)'!BQ46='Isian Keg Perb &amp; Peng'!BD$5,'Isian Keg Perb &amp; Peng'!$A$5,IF('Koreksi (p)'!BQ46='Isian Keg Perb &amp; Peng'!BD$6,'Isian Keg Perb &amp; Peng'!$A$6,IF('Koreksi (p)'!BQ46='Isian Keg Perb &amp; Peng'!BD$7,'Isian Keg Perb &amp; Peng'!$A$7,IF('Koreksi (p)'!BQ46='Isian Keg Perb &amp; Peng'!BD$8,'Isian Keg Perb &amp; Peng'!$A$8,IF('Koreksi (p)'!BQ46='Isian Keg Perb &amp; Peng'!BD$9,'Isian Keg Perb &amp; Peng'!$A$9,IF('Koreksi (p)'!BQ46='Isian Keg Perb &amp; Peng'!BD$10,'Isian Keg Perb &amp; Peng'!$A$10,IF('Koreksi (p)'!BQ46='Isian Keg Perb &amp; Peng'!BD$11,'Isian Keg Perb &amp; Peng'!$A$11,IF('Koreksi (p)'!BQ46='Isian Keg Perb &amp; Peng'!BD$12,'Isian Keg Perb &amp; Peng'!$A$12,IF('Koreksi (p)'!BQ46='Isian Keg Perb &amp; Peng'!BD$13,'Isian Keg Perb &amp; Peng'!$A$13," "))))))))))</f>
        <v xml:space="preserve"> </v>
      </c>
      <c r="U45" s="150" t="str">
        <f>IF('Koreksi (p)'!BR46='Isian Keg Perb &amp; Peng'!BE$4,'Isian Keg Perb &amp; Peng'!$A$4,IF('Koreksi (p)'!BR46='Isian Keg Perb &amp; Peng'!BE$5,'Isian Keg Perb &amp; Peng'!$A$5,IF('Koreksi (p)'!BR46='Isian Keg Perb &amp; Peng'!BE$6,'Isian Keg Perb &amp; Peng'!$A$6,IF('Koreksi (p)'!BR46='Isian Keg Perb &amp; Peng'!BE$7,'Isian Keg Perb &amp; Peng'!$A$7,IF('Koreksi (p)'!BR46='Isian Keg Perb &amp; Peng'!BE$8,'Isian Keg Perb &amp; Peng'!$A$8,IF('Koreksi (p)'!BR46='Isian Keg Perb &amp; Peng'!BE$9,'Isian Keg Perb &amp; Peng'!$A$9,IF('Koreksi (p)'!BR46='Isian Keg Perb &amp; Peng'!BE$10,'Isian Keg Perb &amp; Peng'!$A$10,IF('Koreksi (p)'!BR46='Isian Keg Perb &amp; Peng'!BE$11,'Isian Keg Perb &amp; Peng'!$A$11,IF('Koreksi (p)'!BR46='Isian Keg Perb &amp; Peng'!BE$12,'Isian Keg Perb &amp; Peng'!$A$12,IF('Koreksi (p)'!BR46='Isian Keg Perb &amp; Peng'!BE$13,'Isian Keg Perb &amp; Peng'!$A$13," "))))))))))</f>
        <v xml:space="preserve"> </v>
      </c>
      <c r="V45" s="150" t="str">
        <f>IF('Koreksi (p)'!BS46='Isian Keg Perb &amp; Peng'!BF$4,'Isian Keg Perb &amp; Peng'!$A$4,IF('Koreksi (p)'!BS46='Isian Keg Perb &amp; Peng'!BF$5,'Isian Keg Perb &amp; Peng'!$A$5,IF('Koreksi (p)'!BS46='Isian Keg Perb &amp; Peng'!BF$6,'Isian Keg Perb &amp; Peng'!$A$6,IF('Koreksi (p)'!BS46='Isian Keg Perb &amp; Peng'!BF$7,'Isian Keg Perb &amp; Peng'!$A$7,IF('Koreksi (p)'!BS46='Isian Keg Perb &amp; Peng'!BF$8,'Isian Keg Perb &amp; Peng'!$A$8,IF('Koreksi (p)'!BS46='Isian Keg Perb &amp; Peng'!BF$9,'Isian Keg Perb &amp; Peng'!$A$9,IF('Koreksi (p)'!BS46='Isian Keg Perb &amp; Peng'!BF$10,'Isian Keg Perb &amp; Peng'!$A$10,IF('Koreksi (p)'!BS46='Isian Keg Perb &amp; Peng'!BF$11,'Isian Keg Perb &amp; Peng'!$A$11,IF('Koreksi (p)'!BS46='Isian Keg Perb &amp; Peng'!BF$12,'Isian Keg Perb &amp; Peng'!$A$12,IF('Koreksi (p)'!BS46='Isian Keg Perb &amp; Peng'!BF$13,'Isian Keg Perb &amp; Peng'!$A$13," "))))))))))</f>
        <v xml:space="preserve"> </v>
      </c>
      <c r="W45" s="150" t="str">
        <f>IF('Koreksi (p)'!BT46='Isian Keg Perb &amp; Peng'!BG$4,'Isian Keg Perb &amp; Peng'!$A$4,IF('Koreksi (p)'!BT46='Isian Keg Perb &amp; Peng'!BG$5,'Isian Keg Perb &amp; Peng'!$A$5,IF('Koreksi (p)'!BT46='Isian Keg Perb &amp; Peng'!BG$6,'Isian Keg Perb &amp; Peng'!$A$6,IF('Koreksi (p)'!BT46='Isian Keg Perb &amp; Peng'!BG$7,'Isian Keg Perb &amp; Peng'!$A$7,IF('Koreksi (p)'!BT46='Isian Keg Perb &amp; Peng'!BG$8,'Isian Keg Perb &amp; Peng'!$A$8,IF('Koreksi (p)'!BT46='Isian Keg Perb &amp; Peng'!BG$9,'Isian Keg Perb &amp; Peng'!$A$9,IF('Koreksi (p)'!BT46='Isian Keg Perb &amp; Peng'!BG$10,'Isian Keg Perb &amp; Peng'!$A$10,IF('Koreksi (p)'!BT46='Isian Keg Perb &amp; Peng'!BG$11,'Isian Keg Perb &amp; Peng'!$A$11,IF('Koreksi (p)'!BT46='Isian Keg Perb &amp; Peng'!BG$12,'Isian Keg Perb &amp; Peng'!$A$12,IF('Koreksi (p)'!BT46='Isian Keg Perb &amp; Peng'!BG$13,'Isian Keg Perb &amp; Peng'!$A$13," "))))))))))</f>
        <v xml:space="preserve"> </v>
      </c>
      <c r="X45" s="150" t="str">
        <f>IF('Koreksi (p)'!BU46='Isian Keg Perb &amp; Peng'!BH$4,'Isian Keg Perb &amp; Peng'!$A$4,IF('Koreksi (p)'!BU46='Isian Keg Perb &amp; Peng'!BH$5,'Isian Keg Perb &amp; Peng'!$A$5,IF('Koreksi (p)'!BU46='Isian Keg Perb &amp; Peng'!BH$6,'Isian Keg Perb &amp; Peng'!$A$6,IF('Koreksi (p)'!BU46='Isian Keg Perb &amp; Peng'!BH$7,'Isian Keg Perb &amp; Peng'!$A$7,IF('Koreksi (p)'!BU46='Isian Keg Perb &amp; Peng'!BH$8,'Isian Keg Perb &amp; Peng'!$A$8,IF('Koreksi (p)'!BU46='Isian Keg Perb &amp; Peng'!BH$9,'Isian Keg Perb &amp; Peng'!$A$9,IF('Koreksi (p)'!BU46='Isian Keg Perb &amp; Peng'!BH$10,'Isian Keg Perb &amp; Peng'!$A$10,IF('Koreksi (p)'!BU46='Isian Keg Perb &amp; Peng'!BH$11,'Isian Keg Perb &amp; Peng'!$A$11,IF('Koreksi (p)'!BU46='Isian Keg Perb &amp; Peng'!BH$12,'Isian Keg Perb &amp; Peng'!$A$12,IF('Koreksi (p)'!BU46='Isian Keg Perb &amp; Peng'!BH$13,'Isian Keg Perb &amp; Peng'!$A$13," "))))))))))</f>
        <v xml:space="preserve"> </v>
      </c>
      <c r="Y45" s="150" t="str">
        <f>IF('Koreksi (p)'!BV46='Isian Keg Perb &amp; Peng'!BI$4,'Isian Keg Perb &amp; Peng'!$A$4,IF('Koreksi (p)'!BV46='Isian Keg Perb &amp; Peng'!BI$5,'Isian Keg Perb &amp; Peng'!$A$5,IF('Koreksi (p)'!BV46='Isian Keg Perb &amp; Peng'!BI$6,'Isian Keg Perb &amp; Peng'!$A$6,IF('Koreksi (p)'!BV46='Isian Keg Perb &amp; Peng'!BI$7,'Isian Keg Perb &amp; Peng'!$A$7,IF('Koreksi (p)'!BV46='Isian Keg Perb &amp; Peng'!BI$8,'Isian Keg Perb &amp; Peng'!$A$8,IF('Koreksi (p)'!BV46='Isian Keg Perb &amp; Peng'!BI$9,'Isian Keg Perb &amp; Peng'!$A$9,IF('Koreksi (p)'!BV46='Isian Keg Perb &amp; Peng'!BI$10,'Isian Keg Perb &amp; Peng'!$A$10,IF('Koreksi (p)'!BV46='Isian Keg Perb &amp; Peng'!BI$11,'Isian Keg Perb &amp; Peng'!$A$11,IF('Koreksi (p)'!BV46='Isian Keg Perb &amp; Peng'!BI$12,'Isian Keg Perb &amp; Peng'!$A$12,IF('Koreksi (p)'!BV46='Isian Keg Perb &amp; Peng'!BI$13,'Isian Keg Perb &amp; Peng'!$A$13," "))))))))))</f>
        <v xml:space="preserve"> </v>
      </c>
      <c r="Z45" s="150" t="str">
        <f>IF('Koreksi (p)'!BW46='Isian Keg Perb &amp; Peng'!BJ$4,'Isian Keg Perb &amp; Peng'!$A$4,IF('Koreksi (p)'!BW46='Isian Keg Perb &amp; Peng'!BJ$5,'Isian Keg Perb &amp; Peng'!$A$5,IF('Koreksi (p)'!BW46='Isian Keg Perb &amp; Peng'!BJ$6,'Isian Keg Perb &amp; Peng'!$A$6,IF('Koreksi (p)'!BW46='Isian Keg Perb &amp; Peng'!BJ$7,'Isian Keg Perb &amp; Peng'!$A$7,IF('Koreksi (p)'!BW46='Isian Keg Perb &amp; Peng'!BJ$8,'Isian Keg Perb &amp; Peng'!$A$8,IF('Koreksi (p)'!BW46='Isian Keg Perb &amp; Peng'!BJ$9,'Isian Keg Perb &amp; Peng'!$A$9,IF('Koreksi (p)'!BW46='Isian Keg Perb &amp; Peng'!BJ$10,'Isian Keg Perb &amp; Peng'!$A$10,IF('Koreksi (p)'!BW46='Isian Keg Perb &amp; Peng'!BJ$11,'Isian Keg Perb &amp; Peng'!$A$11,IF('Koreksi (p)'!BW46='Isian Keg Perb &amp; Peng'!BJ$12,'Isian Keg Perb &amp; Peng'!$A$12,IF('Koreksi (p)'!BW46='Isian Keg Perb &amp; Peng'!BJ$13,'Isian Keg Perb &amp; Peng'!$A$13," "))))))))))</f>
        <v xml:space="preserve"> </v>
      </c>
      <c r="AA45" s="150" t="str">
        <f>IF('Koreksi (p)'!BX46='Isian Keg Perb &amp; Peng'!BK$4,'Isian Keg Perb &amp; Peng'!$A$4,IF('Koreksi (p)'!BX46='Isian Keg Perb &amp; Peng'!BK$5,'Isian Keg Perb &amp; Peng'!$A$5,IF('Koreksi (p)'!BX46='Isian Keg Perb &amp; Peng'!BK$6,'Isian Keg Perb &amp; Peng'!$A$6,IF('Koreksi (p)'!BX46='Isian Keg Perb &amp; Peng'!BK$7,'Isian Keg Perb &amp; Peng'!$A$7,IF('Koreksi (p)'!BX46='Isian Keg Perb &amp; Peng'!BK$8,'Isian Keg Perb &amp; Peng'!$A$8,IF('Koreksi (p)'!BX46='Isian Keg Perb &amp; Peng'!BK$9,'Isian Keg Perb &amp; Peng'!$A$9,IF('Koreksi (p)'!BX46='Isian Keg Perb &amp; Peng'!BK$10,'Isian Keg Perb &amp; Peng'!$A$10,IF('Koreksi (p)'!BX46='Isian Keg Perb &amp; Peng'!BK$11,'Isian Keg Perb &amp; Peng'!$A$11,IF('Koreksi (p)'!BX46='Isian Keg Perb &amp; Peng'!BK$12,'Isian Keg Perb &amp; Peng'!$A$12,IF('Koreksi (p)'!BX46='Isian Keg Perb &amp; Peng'!BK$13,'Isian Keg Perb &amp; Peng'!$A$13," "))))))))))</f>
        <v xml:space="preserve"> </v>
      </c>
      <c r="AB45" s="150" t="str">
        <f>IF('Koreksi (p)'!BY46='Isian Keg Perb &amp; Peng'!BL$4,'Isian Keg Perb &amp; Peng'!$A$4,IF('Koreksi (p)'!BY46='Isian Keg Perb &amp; Peng'!BL$5,'Isian Keg Perb &amp; Peng'!$A$5,IF('Koreksi (p)'!BY46='Isian Keg Perb &amp; Peng'!BL$6,'Isian Keg Perb &amp; Peng'!$A$6,IF('Koreksi (p)'!BY46='Isian Keg Perb &amp; Peng'!BL$7,'Isian Keg Perb &amp; Peng'!$A$7,IF('Koreksi (p)'!BY46='Isian Keg Perb &amp; Peng'!BL$8,'Isian Keg Perb &amp; Peng'!$A$8,IF('Koreksi (p)'!BY46='Isian Keg Perb &amp; Peng'!BL$9,'Isian Keg Perb &amp; Peng'!$A$9,IF('Koreksi (p)'!BY46='Isian Keg Perb &amp; Peng'!BL$10,'Isian Keg Perb &amp; Peng'!$A$10,IF('Koreksi (p)'!BY46='Isian Keg Perb &amp; Peng'!BL$11,'Isian Keg Perb &amp; Peng'!$A$11,IF('Koreksi (p)'!BY46='Isian Keg Perb &amp; Peng'!BL$12,'Isian Keg Perb &amp; Peng'!$A$12,IF('Koreksi (p)'!BY46='Isian Keg Perb &amp; Peng'!BL$13,'Isian Keg Perb &amp; Peng'!$A$13," "))))))))))</f>
        <v xml:space="preserve"> </v>
      </c>
      <c r="AC45" s="150" t="str">
        <f>IF('Koreksi (p)'!BZ46='Isian Keg Perb &amp; Peng'!BM$4,'Isian Keg Perb &amp; Peng'!$A$4,IF('Koreksi (p)'!BZ46='Isian Keg Perb &amp; Peng'!BM$5,'Isian Keg Perb &amp; Peng'!$A$5,IF('Koreksi (p)'!BZ46='Isian Keg Perb &amp; Peng'!BM$6,'Isian Keg Perb &amp; Peng'!$A$6,IF('Koreksi (p)'!BZ46='Isian Keg Perb &amp; Peng'!BM$7,'Isian Keg Perb &amp; Peng'!$A$7,IF('Koreksi (p)'!BZ46='Isian Keg Perb &amp; Peng'!BM$8,'Isian Keg Perb &amp; Peng'!$A$8,IF('Koreksi (p)'!BZ46='Isian Keg Perb &amp; Peng'!BM$9,'Isian Keg Perb &amp; Peng'!$A$9,IF('Koreksi (p)'!BZ46='Isian Keg Perb &amp; Peng'!BM$10,'Isian Keg Perb &amp; Peng'!$A$10,IF('Koreksi (p)'!BZ46='Isian Keg Perb &amp; Peng'!BM$11,'Isian Keg Perb &amp; Peng'!$A$11,IF('Koreksi (p)'!BZ46='Isian Keg Perb &amp; Peng'!BM$12,'Isian Keg Perb &amp; Peng'!$A$12,IF('Koreksi (p)'!BZ46='Isian Keg Perb &amp; Peng'!BM$13,'Isian Keg Perb &amp; Peng'!$A$13," "))))))))))</f>
        <v xml:space="preserve"> </v>
      </c>
      <c r="AD45" s="150" t="str">
        <f>IF('Koreksi (p)'!CA46='Isian Keg Perb &amp; Peng'!BN$4,'Isian Keg Perb &amp; Peng'!$A$4,IF('Koreksi (p)'!CA46='Isian Keg Perb &amp; Peng'!BN$5,'Isian Keg Perb &amp; Peng'!$A$5,IF('Koreksi (p)'!CA46='Isian Keg Perb &amp; Peng'!BN$6,'Isian Keg Perb &amp; Peng'!$A$6,IF('Koreksi (p)'!CA46='Isian Keg Perb &amp; Peng'!BN$7,'Isian Keg Perb &amp; Peng'!$A$7,IF('Koreksi (p)'!CA46='Isian Keg Perb &amp; Peng'!BN$8,'Isian Keg Perb &amp; Peng'!$A$8,IF('Koreksi (p)'!CA46='Isian Keg Perb &amp; Peng'!BN$9,'Isian Keg Perb &amp; Peng'!$A$9,IF('Koreksi (p)'!CA46='Isian Keg Perb &amp; Peng'!BN$10,'Isian Keg Perb &amp; Peng'!$A$10,IF('Koreksi (p)'!CA46='Isian Keg Perb &amp; Peng'!BN$11,'Isian Keg Perb &amp; Peng'!$A$11,IF('Koreksi (p)'!CA46='Isian Keg Perb &amp; Peng'!BN$12,'Isian Keg Perb &amp; Peng'!$A$12,IF('Koreksi (p)'!CA46='Isian Keg Perb &amp; Peng'!BN$13,'Isian Keg Perb &amp; Peng'!$A$13," "))))))))))</f>
        <v xml:space="preserve"> </v>
      </c>
      <c r="AE45" s="150" t="str">
        <f>IF('Koreksi (p)'!CB46='Isian Keg Perb &amp; Peng'!BO$4,'Isian Keg Perb &amp; Peng'!$A$4,IF('Koreksi (p)'!CB46='Isian Keg Perb &amp; Peng'!BO$5,'Isian Keg Perb &amp; Peng'!$A$5,IF('Koreksi (p)'!CB46='Isian Keg Perb &amp; Peng'!BO$6,'Isian Keg Perb &amp; Peng'!$A$6,IF('Koreksi (p)'!CB46='Isian Keg Perb &amp; Peng'!BO$7,'Isian Keg Perb &amp; Peng'!$A$7,IF('Koreksi (p)'!CB46='Isian Keg Perb &amp; Peng'!BO$8,'Isian Keg Perb &amp; Peng'!$A$8,IF('Koreksi (p)'!CB46='Isian Keg Perb &amp; Peng'!BO$9,'Isian Keg Perb &amp; Peng'!$A$9,IF('Koreksi (p)'!CB46='Isian Keg Perb &amp; Peng'!BO$10,'Isian Keg Perb &amp; Peng'!$A$10,IF('Koreksi (p)'!CB46='Isian Keg Perb &amp; Peng'!BO$11,'Isian Keg Perb &amp; Peng'!$A$11,IF('Koreksi (p)'!CB46='Isian Keg Perb &amp; Peng'!BO$12,'Isian Keg Perb &amp; Peng'!$A$12,IF('Koreksi (p)'!CB46='Isian Keg Perb &amp; Peng'!BO$13,'Isian Keg Perb &amp; Peng'!$A$13," "))))))))))</f>
        <v xml:space="preserve"> </v>
      </c>
      <c r="AF45" s="150" t="str">
        <f>IF('Koreksi (p)'!CC46='Isian Keg Perb &amp; Peng'!BP$4,'Isian Keg Perb &amp; Peng'!$A$4,IF('Koreksi (p)'!CC46='Isian Keg Perb &amp; Peng'!BP$5,'Isian Keg Perb &amp; Peng'!$A$5,IF('Koreksi (p)'!CC46='Isian Keg Perb &amp; Peng'!BP$6,'Isian Keg Perb &amp; Peng'!$A$6,IF('Koreksi (p)'!CC46='Isian Keg Perb &amp; Peng'!BP$7,'Isian Keg Perb &amp; Peng'!$A$7,IF('Koreksi (p)'!CC46='Isian Keg Perb &amp; Peng'!BP$8,'Isian Keg Perb &amp; Peng'!$A$8,IF('Koreksi (p)'!CC46='Isian Keg Perb &amp; Peng'!BP$9,'Isian Keg Perb &amp; Peng'!$A$9,IF('Koreksi (p)'!CC46='Isian Keg Perb &amp; Peng'!BP$10,'Isian Keg Perb &amp; Peng'!$A$10,IF('Koreksi (p)'!CC46='Isian Keg Perb &amp; Peng'!BP$11,'Isian Keg Perb &amp; Peng'!$A$11,IF('Koreksi (p)'!CC46='Isian Keg Perb &amp; Peng'!BP$12,'Isian Keg Perb &amp; Peng'!$A$12,IF('Koreksi (p)'!CC46='Isian Keg Perb &amp; Peng'!BP$13,'Isian Keg Perb &amp; Peng'!$A$13," "))))))))))</f>
        <v xml:space="preserve"> </v>
      </c>
      <c r="AG45" s="150" t="str">
        <f>IF('Koreksi (p)'!CD46='Isian Keg Perb &amp; Peng'!BQ$4,'Isian Keg Perb &amp; Peng'!$A$4,IF('Koreksi (p)'!CD46='Isian Keg Perb &amp; Peng'!BQ$5,'Isian Keg Perb &amp; Peng'!$A$5,IF('Koreksi (p)'!CD46='Isian Keg Perb &amp; Peng'!BQ$6,'Isian Keg Perb &amp; Peng'!$A$6,IF('Koreksi (p)'!CD46='Isian Keg Perb &amp; Peng'!BQ$7,'Isian Keg Perb &amp; Peng'!$A$7,IF('Koreksi (p)'!CD46='Isian Keg Perb &amp; Peng'!BQ$8,'Isian Keg Perb &amp; Peng'!$A$8,IF('Koreksi (p)'!CD46='Isian Keg Perb &amp; Peng'!BQ$9,'Isian Keg Perb &amp; Peng'!$A$9,IF('Koreksi (p)'!CD46='Isian Keg Perb &amp; Peng'!BQ$10,'Isian Keg Perb &amp; Peng'!$A$10,IF('Koreksi (p)'!CD46='Isian Keg Perb &amp; Peng'!BQ$11,'Isian Keg Perb &amp; Peng'!$A$11,IF('Koreksi (p)'!CD46='Isian Keg Perb &amp; Peng'!BQ$12,'Isian Keg Perb &amp; Peng'!$A$12,IF('Koreksi (p)'!CD46='Isian Keg Perb &amp; Peng'!BQ$13,'Isian Keg Perb &amp; Peng'!$A$13," "))))))))))</f>
        <v xml:space="preserve"> </v>
      </c>
      <c r="AH45" s="150" t="str">
        <f>IF('Koreksi (p)'!CE46='Isian Keg Perb &amp; Peng'!BR$4,'Isian Keg Perb &amp; Peng'!$A$4,IF('Koreksi (p)'!CE46='Isian Keg Perb &amp; Peng'!BR$5,'Isian Keg Perb &amp; Peng'!$A$5,IF('Koreksi (p)'!CE46='Isian Keg Perb &amp; Peng'!BR$6,'Isian Keg Perb &amp; Peng'!$A$6,IF('Koreksi (p)'!CE46='Isian Keg Perb &amp; Peng'!BR$7,'Isian Keg Perb &amp; Peng'!$A$7,IF('Koreksi (p)'!CE46='Isian Keg Perb &amp; Peng'!BR$8,'Isian Keg Perb &amp; Peng'!$A$8,IF('Koreksi (p)'!CE46='Isian Keg Perb &amp; Peng'!BR$9,'Isian Keg Perb &amp; Peng'!$A$9,IF('Koreksi (p)'!CE46='Isian Keg Perb &amp; Peng'!BR$10,'Isian Keg Perb &amp; Peng'!$A$10,IF('Koreksi (p)'!CE46='Isian Keg Perb &amp; Peng'!BR$11,'Isian Keg Perb &amp; Peng'!$A$11,IF('Koreksi (p)'!CE46='Isian Keg Perb &amp; Peng'!BR$12,'Isian Keg Perb &amp; Peng'!$A$12,IF('Koreksi (p)'!CE46='Isian Keg Perb &amp; Peng'!BR$13,'Isian Keg Perb &amp; Peng'!$A$13," "))))))))))</f>
        <v xml:space="preserve"> </v>
      </c>
      <c r="AI45" s="150" t="str">
        <f>IF('Koreksi (p)'!CF46='Isian Keg Perb &amp; Peng'!BS$4,'Isian Keg Perb &amp; Peng'!$A$4,IF('Koreksi (p)'!CF46='Isian Keg Perb &amp; Peng'!BS$5,'Isian Keg Perb &amp; Peng'!$A$5,IF('Koreksi (p)'!CF46='Isian Keg Perb &amp; Peng'!BS$6,'Isian Keg Perb &amp; Peng'!$A$6,IF('Koreksi (p)'!CF46='Isian Keg Perb &amp; Peng'!BS$7,'Isian Keg Perb &amp; Peng'!$A$7,IF('Koreksi (p)'!CF46='Isian Keg Perb &amp; Peng'!BS$8,'Isian Keg Perb &amp; Peng'!$A$8,IF('Koreksi (p)'!CF46='Isian Keg Perb &amp; Peng'!BS$9,'Isian Keg Perb &amp; Peng'!$A$9,IF('Koreksi (p)'!CF46='Isian Keg Perb &amp; Peng'!BS$10,'Isian Keg Perb &amp; Peng'!$A$10,IF('Koreksi (p)'!CF46='Isian Keg Perb &amp; Peng'!BS$11,'Isian Keg Perb &amp; Peng'!$A$11,IF('Koreksi (p)'!CF46='Isian Keg Perb &amp; Peng'!BS$12,'Isian Keg Perb &amp; Peng'!$A$12,IF('Koreksi (p)'!CF46='Isian Keg Perb &amp; Peng'!BS$13,'Isian Keg Perb &amp; Peng'!$A$13," "))))))))))</f>
        <v xml:space="preserve"> </v>
      </c>
      <c r="AJ45" s="150" t="str">
        <f>IF('Koreksi (p)'!CG46='Isian Keg Perb &amp; Peng'!BT$4,'Isian Keg Perb &amp; Peng'!$A$4,IF('Koreksi (p)'!CG46='Isian Keg Perb &amp; Peng'!BT$5,'Isian Keg Perb &amp; Peng'!$A$5,IF('Koreksi (p)'!CG46='Isian Keg Perb &amp; Peng'!BT$6,'Isian Keg Perb &amp; Peng'!$A$6,IF('Koreksi (p)'!CG46='Isian Keg Perb &amp; Peng'!BT$7,'Isian Keg Perb &amp; Peng'!$A$7,IF('Koreksi (p)'!CG46='Isian Keg Perb &amp; Peng'!BT$8,'Isian Keg Perb &amp; Peng'!$A$8,IF('Koreksi (p)'!CG46='Isian Keg Perb &amp; Peng'!BT$9,'Isian Keg Perb &amp; Peng'!$A$9,IF('Koreksi (p)'!CG46='Isian Keg Perb &amp; Peng'!BT$10,'Isian Keg Perb &amp; Peng'!$A$10,IF('Koreksi (p)'!CG46='Isian Keg Perb &amp; Peng'!BT$11,'Isian Keg Perb &amp; Peng'!$A$11,IF('Koreksi (p)'!CG46='Isian Keg Perb &amp; Peng'!BT$12,'Isian Keg Perb &amp; Peng'!$A$12,IF('Koreksi (p)'!CG46='Isian Keg Perb &amp; Peng'!BT$13,'Isian Keg Perb &amp; Peng'!$A$13," "))))))))))</f>
        <v xml:space="preserve"> </v>
      </c>
      <c r="AK45" s="150" t="str">
        <f>IF('Koreksi (p)'!CH46='Isian Keg Perb &amp; Peng'!BU$4,'Isian Keg Perb &amp; Peng'!$A$4,IF('Koreksi (p)'!CH46='Isian Keg Perb &amp; Peng'!BU$5,'Isian Keg Perb &amp; Peng'!$A$5,IF('Koreksi (p)'!CH46='Isian Keg Perb &amp; Peng'!BU$6,'Isian Keg Perb &amp; Peng'!$A$6,IF('Koreksi (p)'!CH46='Isian Keg Perb &amp; Peng'!BU$7,'Isian Keg Perb &amp; Peng'!$A$7,IF('Koreksi (p)'!CH46='Isian Keg Perb &amp; Peng'!BU$8,'Isian Keg Perb &amp; Peng'!$A$8,IF('Koreksi (p)'!CH46='Isian Keg Perb &amp; Peng'!BU$9,'Isian Keg Perb &amp; Peng'!$A$9,IF('Koreksi (p)'!CH46='Isian Keg Perb &amp; Peng'!BU$10,'Isian Keg Perb &amp; Peng'!$A$10,IF('Koreksi (p)'!CH46='Isian Keg Perb &amp; Peng'!BU$11,'Isian Keg Perb &amp; Peng'!$A$11,IF('Koreksi (p)'!CH46='Isian Keg Perb &amp; Peng'!BU$12,'Isian Keg Perb &amp; Peng'!$A$12,IF('Koreksi (p)'!CH46='Isian Keg Perb &amp; Peng'!BU$13,'Isian Keg Perb &amp; Peng'!$A$13," "))))))))))</f>
        <v xml:space="preserve"> </v>
      </c>
      <c r="AL45" s="150" t="str">
        <f>IF('Koreksi (p)'!CI46='Isian Keg Perb &amp; Peng'!BV$4,'Isian Keg Perb &amp; Peng'!$A$4,IF('Koreksi (p)'!CI46='Isian Keg Perb &amp; Peng'!BV$5,'Isian Keg Perb &amp; Peng'!$A$5,IF('Koreksi (p)'!CI46='Isian Keg Perb &amp; Peng'!BV$6,'Isian Keg Perb &amp; Peng'!$A$6,IF('Koreksi (p)'!CI46='Isian Keg Perb &amp; Peng'!BV$7,'Isian Keg Perb &amp; Peng'!$A$7,IF('Koreksi (p)'!CI46='Isian Keg Perb &amp; Peng'!BV$8,'Isian Keg Perb &amp; Peng'!$A$8,IF('Koreksi (p)'!CI46='Isian Keg Perb &amp; Peng'!BV$9,'Isian Keg Perb &amp; Peng'!$A$9,IF('Koreksi (p)'!CI46='Isian Keg Perb &amp; Peng'!BV$10,'Isian Keg Perb &amp; Peng'!$A$10,IF('Koreksi (p)'!CI46='Isian Keg Perb &amp; Peng'!BV$11,'Isian Keg Perb &amp; Peng'!$A$11,IF('Koreksi (p)'!CI46='Isian Keg Perb &amp; Peng'!BV$12,'Isian Keg Perb &amp; Peng'!$A$12,IF('Koreksi (p)'!CI46='Isian Keg Perb &amp; Peng'!BV$13,'Isian Keg Perb &amp; Peng'!$A$13," "))))))))))</f>
        <v xml:space="preserve"> </v>
      </c>
      <c r="AM45" s="150" t="str">
        <f>IF('Koreksi (p)'!CJ46='Isian Keg Perb &amp; Peng'!BW$4,'Isian Keg Perb &amp; Peng'!$A$4,IF('Koreksi (p)'!CJ46='Isian Keg Perb &amp; Peng'!BW$5,'Isian Keg Perb &amp; Peng'!$A$5,IF('Koreksi (p)'!CJ46='Isian Keg Perb &amp; Peng'!BW$6,'Isian Keg Perb &amp; Peng'!$A$6,IF('Koreksi (p)'!CJ46='Isian Keg Perb &amp; Peng'!BW$7,'Isian Keg Perb &amp; Peng'!$A$7,IF('Koreksi (p)'!CJ46='Isian Keg Perb &amp; Peng'!BW$8,'Isian Keg Perb &amp; Peng'!$A$8,IF('Koreksi (p)'!CJ46='Isian Keg Perb &amp; Peng'!BW$9,'Isian Keg Perb &amp; Peng'!$A$9,IF('Koreksi (p)'!CJ46='Isian Keg Perb &amp; Peng'!BW$10,'Isian Keg Perb &amp; Peng'!$A$10,IF('Koreksi (p)'!CJ46='Isian Keg Perb &amp; Peng'!BW$11,'Isian Keg Perb &amp; Peng'!$A$11,IF('Koreksi (p)'!CJ46='Isian Keg Perb &amp; Peng'!BW$12,'Isian Keg Perb &amp; Peng'!$A$12,IF('Koreksi (p)'!CJ46='Isian Keg Perb &amp; Peng'!BW$13,'Isian Keg Perb &amp; Peng'!$A$13," "))))))))))</f>
        <v xml:space="preserve"> </v>
      </c>
      <c r="AN45" s="150" t="str">
        <f>IF('Koreksi (p)'!CK46='Isian Keg Perb &amp; Peng'!BX$4,'Isian Keg Perb &amp; Peng'!$A$4,IF('Koreksi (p)'!CK46='Isian Keg Perb &amp; Peng'!BX$5,'Isian Keg Perb &amp; Peng'!$A$5,IF('Koreksi (p)'!CK46='Isian Keg Perb &amp; Peng'!BX$6,'Isian Keg Perb &amp; Peng'!$A$6,IF('Koreksi (p)'!CK46='Isian Keg Perb &amp; Peng'!BX$7,'Isian Keg Perb &amp; Peng'!$A$7,IF('Koreksi (p)'!CK46='Isian Keg Perb &amp; Peng'!BX$8,'Isian Keg Perb &amp; Peng'!$A$8,IF('Koreksi (p)'!CK46='Isian Keg Perb &amp; Peng'!BX$9,'Isian Keg Perb &amp; Peng'!$A$9,IF('Koreksi (p)'!CK46='Isian Keg Perb &amp; Peng'!BX$10,'Isian Keg Perb &amp; Peng'!$A$10,IF('Koreksi (p)'!CK46='Isian Keg Perb &amp; Peng'!BX$11,'Isian Keg Perb &amp; Peng'!$A$11,IF('Koreksi (p)'!CK46='Isian Keg Perb &amp; Peng'!BX$12,'Isian Keg Perb &amp; Peng'!$A$12,IF('Koreksi (p)'!CK46='Isian Keg Perb &amp; Peng'!BX$13,'Isian Keg Perb &amp; Peng'!$A$13," "))))))))))</f>
        <v xml:space="preserve"> </v>
      </c>
      <c r="AO45" s="150" t="str">
        <f>IF('Koreksi (p)'!CL46='Isian Keg Perb &amp; Peng'!BY$4,'Isian Keg Perb &amp; Peng'!$A$4,IF('Koreksi (p)'!CL46='Isian Keg Perb &amp; Peng'!BY$5,'Isian Keg Perb &amp; Peng'!$A$5,IF('Koreksi (p)'!CL46='Isian Keg Perb &amp; Peng'!BY$6,'Isian Keg Perb &amp; Peng'!$A$6,IF('Koreksi (p)'!CL46='Isian Keg Perb &amp; Peng'!BY$7,'Isian Keg Perb &amp; Peng'!$A$7,IF('Koreksi (p)'!CL46='Isian Keg Perb &amp; Peng'!BY$8,'Isian Keg Perb &amp; Peng'!$A$8,IF('Koreksi (p)'!CL46='Isian Keg Perb &amp; Peng'!BY$9,'Isian Keg Perb &amp; Peng'!$A$9,IF('Koreksi (p)'!CL46='Isian Keg Perb &amp; Peng'!BY$10,'Isian Keg Perb &amp; Peng'!$A$10,IF('Koreksi (p)'!CL46='Isian Keg Perb &amp; Peng'!BY$11,'Isian Keg Perb &amp; Peng'!$A$11,IF('Koreksi (p)'!CL46='Isian Keg Perb &amp; Peng'!BY$12,'Isian Keg Perb &amp; Peng'!$A$12,IF('Koreksi (p)'!CL46='Isian Keg Perb &amp; Peng'!BY$13,'Isian Keg Perb &amp; Peng'!$A$13," "))))))))))</f>
        <v xml:space="preserve"> </v>
      </c>
      <c r="AP45" s="150" t="str">
        <f>IF('Koreksi (p)'!CM46='Isian Keg Perb &amp; Peng'!BZ$4,'Isian Keg Perb &amp; Peng'!$A$4,IF('Koreksi (p)'!CM46='Isian Keg Perb &amp; Peng'!BZ$5,'Isian Keg Perb &amp; Peng'!$A$5,IF('Koreksi (p)'!CM46='Isian Keg Perb &amp; Peng'!BZ$6,'Isian Keg Perb &amp; Peng'!$A$6,IF('Koreksi (p)'!CM46='Isian Keg Perb &amp; Peng'!BZ$7,'Isian Keg Perb &amp; Peng'!$A$7,IF('Koreksi (p)'!CM46='Isian Keg Perb &amp; Peng'!BZ$8,'Isian Keg Perb &amp; Peng'!$A$8,IF('Koreksi (p)'!CM46='Isian Keg Perb &amp; Peng'!BZ$9,'Isian Keg Perb &amp; Peng'!$A$9,IF('Koreksi (p)'!CM46='Isian Keg Perb &amp; Peng'!BZ$10,'Isian Keg Perb &amp; Peng'!$A$10,IF('Koreksi (p)'!CM46='Isian Keg Perb &amp; Peng'!BZ$11,'Isian Keg Perb &amp; Peng'!$A$11,IF('Koreksi (p)'!CM46='Isian Keg Perb &amp; Peng'!BZ$12,'Isian Keg Perb &amp; Peng'!$A$12,IF('Koreksi (p)'!CM46='Isian Keg Perb &amp; Peng'!BZ$13,'Isian Keg Perb &amp; Peng'!$A$13," "))))))))))</f>
        <v xml:space="preserve"> </v>
      </c>
      <c r="AQ45" s="150" t="str">
        <f>IF('Koreksi (p)'!CN46='Isian Keg Perb &amp; Peng'!CA$4,'Isian Keg Perb &amp; Peng'!$A$4,IF('Koreksi (p)'!CN46='Isian Keg Perb &amp; Peng'!CA$5,'Isian Keg Perb &amp; Peng'!$A$5,IF('Koreksi (p)'!CN46='Isian Keg Perb &amp; Peng'!CA$6,'Isian Keg Perb &amp; Peng'!$A$6,IF('Koreksi (p)'!CN46='Isian Keg Perb &amp; Peng'!CA$7,'Isian Keg Perb &amp; Peng'!$A$7,IF('Koreksi (p)'!CN46='Isian Keg Perb &amp; Peng'!CA$8,'Isian Keg Perb &amp; Peng'!$A$8,IF('Koreksi (p)'!CN46='Isian Keg Perb &amp; Peng'!CA$9,'Isian Keg Perb &amp; Peng'!$A$9,IF('Koreksi (p)'!CN46='Isian Keg Perb &amp; Peng'!CA$10,'Isian Keg Perb &amp; Peng'!$A$10,IF('Koreksi (p)'!CN46='Isian Keg Perb &amp; Peng'!CA$11,'Isian Keg Perb &amp; Peng'!$A$11,IF('Koreksi (p)'!CN46='Isian Keg Perb &amp; Peng'!CA$12,'Isian Keg Perb &amp; Peng'!$A$12,IF('Koreksi (p)'!CN46='Isian Keg Perb &amp; Peng'!CA$13,'Isian Keg Perb &amp; Peng'!$A$13," "))))))))))</f>
        <v xml:space="preserve"> </v>
      </c>
      <c r="AR45" s="150" t="str">
        <f>IF('Koreksi (p)'!CO46='Isian Keg Perb &amp; Peng'!CB$4,'Isian Keg Perb &amp; Peng'!$A$4,IF('Koreksi (p)'!CO46='Isian Keg Perb &amp; Peng'!CB$5,'Isian Keg Perb &amp; Peng'!$A$5,IF('Koreksi (p)'!CO46='Isian Keg Perb &amp; Peng'!CB$6,'Isian Keg Perb &amp; Peng'!$A$6,IF('Koreksi (p)'!CO46='Isian Keg Perb &amp; Peng'!CB$7,'Isian Keg Perb &amp; Peng'!$A$7,IF('Koreksi (p)'!CO46='Isian Keg Perb &amp; Peng'!CB$8,'Isian Keg Perb &amp; Peng'!$A$8,IF('Koreksi (p)'!CO46='Isian Keg Perb &amp; Peng'!CB$9,'Isian Keg Perb &amp; Peng'!$A$9,IF('Koreksi (p)'!CO46='Isian Keg Perb &amp; Peng'!CB$10,'Isian Keg Perb &amp; Peng'!$A$10,IF('Koreksi (p)'!CO46='Isian Keg Perb &amp; Peng'!CB$11,'Isian Keg Perb &amp; Peng'!$A$11,IF('Koreksi (p)'!CO46='Isian Keg Perb &amp; Peng'!CB$12,'Isian Keg Perb &amp; Peng'!$A$12,IF('Koreksi (p)'!CO46='Isian Keg Perb &amp; Peng'!CB$13,'Isian Keg Perb &amp; Peng'!$A$13," "))))))))))</f>
        <v xml:space="preserve"> </v>
      </c>
      <c r="AS45" s="150" t="str">
        <f>IF('Koreksi (p)'!CP46='Isian Keg Perb &amp; Peng'!CC$4,'Isian Keg Perb &amp; Peng'!$A$4,IF('Koreksi (p)'!CP46='Isian Keg Perb &amp; Peng'!CC$5,'Isian Keg Perb &amp; Peng'!$A$5,IF('Koreksi (p)'!CP46='Isian Keg Perb &amp; Peng'!CC$6,'Isian Keg Perb &amp; Peng'!$A$6,IF('Koreksi (p)'!CP46='Isian Keg Perb &amp; Peng'!CC$7,'Isian Keg Perb &amp; Peng'!$A$7,IF('Koreksi (p)'!CP46='Isian Keg Perb &amp; Peng'!CC$8,'Isian Keg Perb &amp; Peng'!$A$8,IF('Koreksi (p)'!CP46='Isian Keg Perb &amp; Peng'!CC$9,'Isian Keg Perb &amp; Peng'!$A$9,IF('Koreksi (p)'!CP46='Isian Keg Perb &amp; Peng'!CC$10,'Isian Keg Perb &amp; Peng'!$A$10,IF('Koreksi (p)'!CP46='Isian Keg Perb &amp; Peng'!CC$11,'Isian Keg Perb &amp; Peng'!$A$11,IF('Koreksi (p)'!CP46='Isian Keg Perb &amp; Peng'!CC$12,'Isian Keg Perb &amp; Peng'!$A$12,IF('Koreksi (p)'!CP46='Isian Keg Perb &amp; Peng'!CC$13,'Isian Keg Perb &amp; Peng'!$A$13," "))))))))))</f>
        <v xml:space="preserve"> </v>
      </c>
      <c r="AT45" s="150" t="str">
        <f t="shared" si="0"/>
        <v xml:space="preserve">    Satuan Besaran                                   </v>
      </c>
      <c r="AU45" s="150" t="e">
        <f t="shared" si="1"/>
        <v>#VALUE!</v>
      </c>
      <c r="AV45" s="150" t="str">
        <f t="shared" si="2"/>
        <v/>
      </c>
      <c r="AW45" s="150">
        <f t="shared" si="3"/>
        <v>5</v>
      </c>
      <c r="AX45" s="150" t="str">
        <f t="shared" si="4"/>
        <v xml:space="preserve">Satuan Besaran, </v>
      </c>
      <c r="AY45" s="150" t="e">
        <f t="shared" si="5"/>
        <v>#VALUE!</v>
      </c>
      <c r="AZ45" s="150" t="str">
        <f t="shared" si="6"/>
        <v/>
      </c>
      <c r="BA45" s="150" t="e">
        <f t="shared" si="7"/>
        <v>#VALUE!</v>
      </c>
      <c r="BB45" s="150" t="str">
        <f t="shared" si="8"/>
        <v/>
      </c>
      <c r="BC45" s="150" t="e">
        <f t="shared" si="9"/>
        <v>#VALUE!</v>
      </c>
      <c r="BD45" s="150" t="str">
        <f t="shared" si="10"/>
        <v/>
      </c>
      <c r="BE45" s="150" t="e">
        <f t="shared" si="11"/>
        <v>#VALUE!</v>
      </c>
      <c r="BF45" s="150" t="str">
        <f t="shared" si="12"/>
        <v/>
      </c>
      <c r="BG45" s="150" t="e">
        <f t="shared" si="13"/>
        <v>#VALUE!</v>
      </c>
      <c r="BH45" s="150" t="str">
        <f t="shared" si="14"/>
        <v/>
      </c>
      <c r="BI45" s="150" t="e">
        <f t="shared" si="15"/>
        <v>#VALUE!</v>
      </c>
      <c r="BJ45" s="150" t="str">
        <f t="shared" si="16"/>
        <v/>
      </c>
      <c r="BK45" s="150" t="e">
        <f t="shared" si="17"/>
        <v>#VALUE!</v>
      </c>
      <c r="BL45" s="150" t="str">
        <f t="shared" si="18"/>
        <v/>
      </c>
      <c r="BM45" s="150" t="e">
        <f t="shared" si="19"/>
        <v>#VALUE!</v>
      </c>
      <c r="BN45" s="150" t="str">
        <f t="shared" si="20"/>
        <v/>
      </c>
      <c r="BO45" s="26" t="str">
        <f t="shared" si="21"/>
        <v xml:space="preserve">Satuan Besaran, </v>
      </c>
      <c r="BP45" s="27" t="str">
        <f>IF(E45="X",'Isian Keg Perb &amp; Peng'!$CE$4,"")</f>
        <v/>
      </c>
      <c r="BQ45" s="27" t="str">
        <f>IF(E45="X",'Isian Keg Perb &amp; Peng'!$CF$4,"")</f>
        <v/>
      </c>
    </row>
    <row r="46" spans="2:69" s="30" customFormat="1" ht="59.25" hidden="1" customHeight="1">
      <c r="B46" s="27">
        <f>'Analisis (p)'!A48</f>
        <v>35</v>
      </c>
      <c r="C46" s="25">
        <f>'Analisis (p)'!B48</f>
        <v>0</v>
      </c>
      <c r="D46" s="32"/>
      <c r="E46" s="27" t="str">
        <f>'Analisis (p)'!CJ48</f>
        <v/>
      </c>
      <c r="F46" s="150" t="str">
        <f>IF('Koreksi (p)'!BC47='Isian Keg Perb &amp; Peng'!AP$4,'Isian Keg Perb &amp; Peng'!$A$4,IF('Koreksi (p)'!BC47='Isian Keg Perb &amp; Peng'!AP$5,'Isian Keg Perb &amp; Peng'!$A$5,IF('Koreksi (p)'!BC47='Isian Keg Perb &amp; Peng'!AP$6,'Isian Keg Perb &amp; Peng'!$A$6,IF('Koreksi (p)'!BC47='Isian Keg Perb &amp; Peng'!AP$7,'Isian Keg Perb &amp; Peng'!$A$7,IF('Koreksi (p)'!BC47='Isian Keg Perb &amp; Peng'!AP$8,'Isian Keg Perb &amp; Peng'!$A$8,IF('Koreksi (p)'!BC47='Isian Keg Perb &amp; Peng'!AP$9,'Isian Keg Perb &amp; Peng'!$A$9,IF('Koreksi (p)'!BC47='Isian Keg Perb &amp; Peng'!AP$10,'Isian Keg Perb &amp; Peng'!$A$10,IF('Koreksi (p)'!BC47='Isian Keg Perb &amp; Peng'!AP$11,'Isian Keg Perb &amp; Peng'!$A$11,IF('Koreksi (p)'!BC47='Isian Keg Perb &amp; Peng'!AP$12,'Isian Keg Perb &amp; Peng'!$A$12,IF('Koreksi (p)'!BC47='Isian Keg Perb &amp; Peng'!AP$13,'Isian Keg Perb &amp; Peng'!$A$13," "))))))))))</f>
        <v xml:space="preserve"> </v>
      </c>
      <c r="G46" s="150" t="str">
        <f>IF('Koreksi (p)'!BD47='Isian Keg Perb &amp; Peng'!AQ$4,'Isian Keg Perb &amp; Peng'!$A$4,IF('Koreksi (p)'!BD47='Isian Keg Perb &amp; Peng'!AQ$5,'Isian Keg Perb &amp; Peng'!$A$5,IF('Koreksi (p)'!BD47='Isian Keg Perb &amp; Peng'!AQ$6,'Isian Keg Perb &amp; Peng'!$A$6,IF('Koreksi (p)'!BD47='Isian Keg Perb &amp; Peng'!AQ$7,'Isian Keg Perb &amp; Peng'!$A$7,IF('Koreksi (p)'!BD47='Isian Keg Perb &amp; Peng'!AQ$8,'Isian Keg Perb &amp; Peng'!$A$8,IF('Koreksi (p)'!BD47='Isian Keg Perb &amp; Peng'!AQ$9,'Isian Keg Perb &amp; Peng'!$A$9,IF('Koreksi (p)'!BD47='Isian Keg Perb &amp; Peng'!AQ$10,'Isian Keg Perb &amp; Peng'!$A$10,IF('Koreksi (p)'!BD47='Isian Keg Perb &amp; Peng'!AQ$11,'Isian Keg Perb &amp; Peng'!$A$11,IF('Koreksi (p)'!BD47='Isian Keg Perb &amp; Peng'!AQ$12,'Isian Keg Perb &amp; Peng'!$A$12,IF('Koreksi (p)'!BD47='Isian Keg Perb &amp; Peng'!AQ$13,'Isian Keg Perb &amp; Peng'!$A$13," "))))))))))</f>
        <v xml:space="preserve"> </v>
      </c>
      <c r="H46" s="150" t="str">
        <f>IF('Koreksi (p)'!BE47='Isian Keg Perb &amp; Peng'!AR$4,'Isian Keg Perb &amp; Peng'!$A$4,IF('Koreksi (p)'!BE47='Isian Keg Perb &amp; Peng'!AR$5,'Isian Keg Perb &amp; Peng'!$A$5,IF('Koreksi (p)'!BE47='Isian Keg Perb &amp; Peng'!AR$6,'Isian Keg Perb &amp; Peng'!$A$6,IF('Koreksi (p)'!BE47='Isian Keg Perb &amp; Peng'!AR$7,'Isian Keg Perb &amp; Peng'!$A$7,IF('Koreksi (p)'!BE47='Isian Keg Perb &amp; Peng'!AR$8,'Isian Keg Perb &amp; Peng'!$A$8,IF('Koreksi (p)'!BE47='Isian Keg Perb &amp; Peng'!AR$9,'Isian Keg Perb &amp; Peng'!$A$9,IF('Koreksi (p)'!BE47='Isian Keg Perb &amp; Peng'!AR$10,'Isian Keg Perb &amp; Peng'!$A$10,IF('Koreksi (p)'!BE47='Isian Keg Perb &amp; Peng'!AR$11,'Isian Keg Perb &amp; Peng'!$A$11,IF('Koreksi (p)'!BE47='Isian Keg Perb &amp; Peng'!AR$12,'Isian Keg Perb &amp; Peng'!$A$12,IF('Koreksi (p)'!BE47='Isian Keg Perb &amp; Peng'!AR$13,'Isian Keg Perb &amp; Peng'!$A$13," "))))))))))</f>
        <v xml:space="preserve"> </v>
      </c>
      <c r="I46" s="150" t="str">
        <f>IF('Koreksi (p)'!BF47='Isian Keg Perb &amp; Peng'!AS$4,'Isian Keg Perb &amp; Peng'!$A$4,IF('Koreksi (p)'!BF47='Isian Keg Perb &amp; Peng'!AS$5,'Isian Keg Perb &amp; Peng'!$A$5,IF('Koreksi (p)'!BF47='Isian Keg Perb &amp; Peng'!AS$6,'Isian Keg Perb &amp; Peng'!$A$6,IF('Koreksi (p)'!BF47='Isian Keg Perb &amp; Peng'!AS$7,'Isian Keg Perb &amp; Peng'!$A$7,IF('Koreksi (p)'!BF47='Isian Keg Perb &amp; Peng'!AS$8,'Isian Keg Perb &amp; Peng'!$A$8,IF('Koreksi (p)'!BF47='Isian Keg Perb &amp; Peng'!AS$9,'Isian Keg Perb &amp; Peng'!$A$9,IF('Koreksi (p)'!BF47='Isian Keg Perb &amp; Peng'!AS$10,'Isian Keg Perb &amp; Peng'!$A$10,IF('Koreksi (p)'!BF47='Isian Keg Perb &amp; Peng'!AS$11,'Isian Keg Perb &amp; Peng'!$A$11,IF('Koreksi (p)'!BF47='Isian Keg Perb &amp; Peng'!AS$12,'Isian Keg Perb &amp; Peng'!$A$12,IF('Koreksi (p)'!BF47='Isian Keg Perb &amp; Peng'!AS$13,'Isian Keg Perb &amp; Peng'!$A$13," "))))))))))</f>
        <v xml:space="preserve"> </v>
      </c>
      <c r="J46" s="150" t="str">
        <f>IF('Koreksi (p)'!BG47='Isian Keg Perb &amp; Peng'!AT$4,'Isian Keg Perb &amp; Peng'!$A$4,IF('Koreksi (p)'!BG47='Isian Keg Perb &amp; Peng'!AT$5,'Isian Keg Perb &amp; Peng'!$A$5,IF('Koreksi (p)'!BG47='Isian Keg Perb &amp; Peng'!AT$6,'Isian Keg Perb &amp; Peng'!$A$6,IF('Koreksi (p)'!BG47='Isian Keg Perb &amp; Peng'!AT$7,'Isian Keg Perb &amp; Peng'!$A$7,IF('Koreksi (p)'!BG47='Isian Keg Perb &amp; Peng'!AT$8,'Isian Keg Perb &amp; Peng'!$A$8,IF('Koreksi (p)'!BG47='Isian Keg Perb &amp; Peng'!AT$9,'Isian Keg Perb &amp; Peng'!$A$9,IF('Koreksi (p)'!BG47='Isian Keg Perb &amp; Peng'!AT$10,'Isian Keg Perb &amp; Peng'!$A$10,IF('Koreksi (p)'!BG47='Isian Keg Perb &amp; Peng'!AT$11,'Isian Keg Perb &amp; Peng'!$A$11,IF('Koreksi (p)'!BG47='Isian Keg Perb &amp; Peng'!AT$12,'Isian Keg Perb &amp; Peng'!$A$12,IF('Koreksi (p)'!BG47='Isian Keg Perb &amp; Peng'!AT$13,'Isian Keg Perb &amp; Peng'!$A$13," "))))))))))</f>
        <v xml:space="preserve"> </v>
      </c>
      <c r="K46" s="150" t="str">
        <f>IF('Koreksi (p)'!BH47='Isian Keg Perb &amp; Peng'!AU$4,'Isian Keg Perb &amp; Peng'!$A$4,IF('Koreksi (p)'!BH47='Isian Keg Perb &amp; Peng'!AU$5,'Isian Keg Perb &amp; Peng'!$A$5,IF('Koreksi (p)'!BH47='Isian Keg Perb &amp; Peng'!AU$6,'Isian Keg Perb &amp; Peng'!$A$6,IF('Koreksi (p)'!BH47='Isian Keg Perb &amp; Peng'!AU$7,'Isian Keg Perb &amp; Peng'!$A$7,IF('Koreksi (p)'!BH47='Isian Keg Perb &amp; Peng'!AU$8,'Isian Keg Perb &amp; Peng'!$A$8,IF('Koreksi (p)'!BH47='Isian Keg Perb &amp; Peng'!AU$9,'Isian Keg Perb &amp; Peng'!$A$9,IF('Koreksi (p)'!BH47='Isian Keg Perb &amp; Peng'!AU$10,'Isian Keg Perb &amp; Peng'!$A$10,IF('Koreksi (p)'!BH47='Isian Keg Perb &amp; Peng'!AU$11,'Isian Keg Perb &amp; Peng'!$A$11,IF('Koreksi (p)'!BH47='Isian Keg Perb &amp; Peng'!AU$12,'Isian Keg Perb &amp; Peng'!$A$12,IF('Koreksi (p)'!BH47='Isian Keg Perb &amp; Peng'!AU$13,'Isian Keg Perb &amp; Peng'!$A$13," "))))))))))</f>
        <v xml:space="preserve"> </v>
      </c>
      <c r="L46" s="150" t="str">
        <f>IF('Koreksi (p)'!BI47='Isian Keg Perb &amp; Peng'!AV$4,'Isian Keg Perb &amp; Peng'!$A$4,IF('Koreksi (p)'!BI47='Isian Keg Perb &amp; Peng'!AV$5,'Isian Keg Perb &amp; Peng'!$A$5,IF('Koreksi (p)'!BI47='Isian Keg Perb &amp; Peng'!AV$6,'Isian Keg Perb &amp; Peng'!$A$6,IF('Koreksi (p)'!BI47='Isian Keg Perb &amp; Peng'!AV$7,'Isian Keg Perb &amp; Peng'!$A$7,IF('Koreksi (p)'!BI47='Isian Keg Perb &amp; Peng'!AV$8,'Isian Keg Perb &amp; Peng'!$A$8,IF('Koreksi (p)'!BI47='Isian Keg Perb &amp; Peng'!AV$9,'Isian Keg Perb &amp; Peng'!$A$9,IF('Koreksi (p)'!BI47='Isian Keg Perb &amp; Peng'!AV$10,'Isian Keg Perb &amp; Peng'!$A$10,IF('Koreksi (p)'!BI47='Isian Keg Perb &amp; Peng'!AV$11,'Isian Keg Perb &amp; Peng'!$A$11,IF('Koreksi (p)'!BI47='Isian Keg Perb &amp; Peng'!AV$12,'Isian Keg Perb &amp; Peng'!$A$12,IF('Koreksi (p)'!BI47='Isian Keg Perb &amp; Peng'!AV$13,'Isian Keg Perb &amp; Peng'!$A$13," "))))))))))</f>
        <v xml:space="preserve"> </v>
      </c>
      <c r="M46" s="150" t="str">
        <f>IF('Koreksi (p)'!BJ47='Isian Keg Perb &amp; Peng'!AW$4,'Isian Keg Perb &amp; Peng'!$A$4,IF('Koreksi (p)'!BJ47='Isian Keg Perb &amp; Peng'!AW$5,'Isian Keg Perb &amp; Peng'!$A$5,IF('Koreksi (p)'!BJ47='Isian Keg Perb &amp; Peng'!AW$6,'Isian Keg Perb &amp; Peng'!$A$6,IF('Koreksi (p)'!BJ47='Isian Keg Perb &amp; Peng'!AW$7,'Isian Keg Perb &amp; Peng'!$A$7,IF('Koreksi (p)'!BJ47='Isian Keg Perb &amp; Peng'!AW$8,'Isian Keg Perb &amp; Peng'!$A$8,IF('Koreksi (p)'!BJ47='Isian Keg Perb &amp; Peng'!AW$9,'Isian Keg Perb &amp; Peng'!$A$9,IF('Koreksi (p)'!BJ47='Isian Keg Perb &amp; Peng'!AW$10,'Isian Keg Perb &amp; Peng'!$A$10,IF('Koreksi (p)'!BJ47='Isian Keg Perb &amp; Peng'!AW$11,'Isian Keg Perb &amp; Peng'!$A$11,IF('Koreksi (p)'!BJ47='Isian Keg Perb &amp; Peng'!AW$12,'Isian Keg Perb &amp; Peng'!$A$12,IF('Koreksi (p)'!BJ47='Isian Keg Perb &amp; Peng'!AW$13,'Isian Keg Perb &amp; Peng'!$A$13," "))))))))))</f>
        <v xml:space="preserve"> </v>
      </c>
      <c r="N46" s="150" t="str">
        <f>IF('Koreksi (p)'!BK47='Isian Keg Perb &amp; Peng'!AX$4,'Isian Keg Perb &amp; Peng'!$A$4,IF('Koreksi (p)'!BK47='Isian Keg Perb &amp; Peng'!AX$5,'Isian Keg Perb &amp; Peng'!$A$5,IF('Koreksi (p)'!BK47='Isian Keg Perb &amp; Peng'!AX$6,'Isian Keg Perb &amp; Peng'!$A$6,IF('Koreksi (p)'!BK47='Isian Keg Perb &amp; Peng'!AX$7,'Isian Keg Perb &amp; Peng'!$A$7,IF('Koreksi (p)'!BK47='Isian Keg Perb &amp; Peng'!AX$8,'Isian Keg Perb &amp; Peng'!$A$8,IF('Koreksi (p)'!BK47='Isian Keg Perb &amp; Peng'!AX$9,'Isian Keg Perb &amp; Peng'!$A$9,IF('Koreksi (p)'!BK47='Isian Keg Perb &amp; Peng'!AX$10,'Isian Keg Perb &amp; Peng'!$A$10,IF('Koreksi (p)'!BK47='Isian Keg Perb &amp; Peng'!AX$11,'Isian Keg Perb &amp; Peng'!$A$11,IF('Koreksi (p)'!BK47='Isian Keg Perb &amp; Peng'!AX$12,'Isian Keg Perb &amp; Peng'!$A$12,IF('Koreksi (p)'!BK47='Isian Keg Perb &amp; Peng'!AX$13,'Isian Keg Perb &amp; Peng'!$A$13," "))))))))))</f>
        <v xml:space="preserve"> </v>
      </c>
      <c r="O46" s="150" t="str">
        <f>IF('Koreksi (p)'!BL47='Isian Keg Perb &amp; Peng'!AY$4,'Isian Keg Perb &amp; Peng'!$A$4,IF('Koreksi (p)'!BL47='Isian Keg Perb &amp; Peng'!AY$5,'Isian Keg Perb &amp; Peng'!$A$5,IF('Koreksi (p)'!BL47='Isian Keg Perb &amp; Peng'!AY$6,'Isian Keg Perb &amp; Peng'!$A$6,IF('Koreksi (p)'!BL47='Isian Keg Perb &amp; Peng'!AY$7,'Isian Keg Perb &amp; Peng'!$A$7,IF('Koreksi (p)'!BL47='Isian Keg Perb &amp; Peng'!AY$8,'Isian Keg Perb &amp; Peng'!$A$8,IF('Koreksi (p)'!BL47='Isian Keg Perb &amp; Peng'!AY$9,'Isian Keg Perb &amp; Peng'!$A$9,IF('Koreksi (p)'!BL47='Isian Keg Perb &amp; Peng'!AY$10,'Isian Keg Perb &amp; Peng'!$A$10,IF('Koreksi (p)'!BL47='Isian Keg Perb &amp; Peng'!AY$11,'Isian Keg Perb &amp; Peng'!$A$11,IF('Koreksi (p)'!BL47='Isian Keg Perb &amp; Peng'!AY$12,'Isian Keg Perb &amp; Peng'!$A$12,IF('Koreksi (p)'!BL47='Isian Keg Perb &amp; Peng'!AY$13,'Isian Keg Perb &amp; Peng'!$A$13," "))))))))))</f>
        <v xml:space="preserve"> </v>
      </c>
      <c r="P46" s="150" t="str">
        <f>IF('Koreksi (p)'!BM47='Isian Keg Perb &amp; Peng'!AZ$4,'Isian Keg Perb &amp; Peng'!$A$4,IF('Koreksi (p)'!BM47='Isian Keg Perb &amp; Peng'!AZ$5,'Isian Keg Perb &amp; Peng'!$A$5,IF('Koreksi (p)'!BM47='Isian Keg Perb &amp; Peng'!AZ$6,'Isian Keg Perb &amp; Peng'!$A$6,IF('Koreksi (p)'!BM47='Isian Keg Perb &amp; Peng'!AZ$7,'Isian Keg Perb &amp; Peng'!$A$7,IF('Koreksi (p)'!BM47='Isian Keg Perb &amp; Peng'!AZ$8,'Isian Keg Perb &amp; Peng'!$A$8,IF('Koreksi (p)'!BM47='Isian Keg Perb &amp; Peng'!AZ$9,'Isian Keg Perb &amp; Peng'!$A$9,IF('Koreksi (p)'!BM47='Isian Keg Perb &amp; Peng'!AZ$10,'Isian Keg Perb &amp; Peng'!$A$10,IF('Koreksi (p)'!BM47='Isian Keg Perb &amp; Peng'!AZ$11,'Isian Keg Perb &amp; Peng'!$A$11,IF('Koreksi (p)'!BM47='Isian Keg Perb &amp; Peng'!AZ$12,'Isian Keg Perb &amp; Peng'!$A$12,IF('Koreksi (p)'!BM47='Isian Keg Perb &amp; Peng'!AZ$13,'Isian Keg Perb &amp; Peng'!$A$13," "))))))))))</f>
        <v xml:space="preserve"> </v>
      </c>
      <c r="Q46" s="150" t="str">
        <f>IF('Koreksi (p)'!BN47='Isian Keg Perb &amp; Peng'!BA$4,'Isian Keg Perb &amp; Peng'!$A$4,IF('Koreksi (p)'!BN47='Isian Keg Perb &amp; Peng'!BA$5,'Isian Keg Perb &amp; Peng'!$A$5,IF('Koreksi (p)'!BN47='Isian Keg Perb &amp; Peng'!BA$6,'Isian Keg Perb &amp; Peng'!$A$6,IF('Koreksi (p)'!BN47='Isian Keg Perb &amp; Peng'!BA$7,'Isian Keg Perb &amp; Peng'!$A$7,IF('Koreksi (p)'!BN47='Isian Keg Perb &amp; Peng'!BA$8,'Isian Keg Perb &amp; Peng'!$A$8,IF('Koreksi (p)'!BN47='Isian Keg Perb &amp; Peng'!BA$9,'Isian Keg Perb &amp; Peng'!$A$9,IF('Koreksi (p)'!BN47='Isian Keg Perb &amp; Peng'!BA$10,'Isian Keg Perb &amp; Peng'!$A$10,IF('Koreksi (p)'!BN47='Isian Keg Perb &amp; Peng'!BA$11,'Isian Keg Perb &amp; Peng'!$A$11,IF('Koreksi (p)'!BN47='Isian Keg Perb &amp; Peng'!BA$12,'Isian Keg Perb &amp; Peng'!$A$12,IF('Koreksi (p)'!BN47='Isian Keg Perb &amp; Peng'!BA$13,'Isian Keg Perb &amp; Peng'!$A$13," "))))))))))</f>
        <v xml:space="preserve"> </v>
      </c>
      <c r="R46" s="150" t="str">
        <f>IF('Koreksi (p)'!BO47='Isian Keg Perb &amp; Peng'!BB$4,'Isian Keg Perb &amp; Peng'!$A$4,IF('Koreksi (p)'!BO47='Isian Keg Perb &amp; Peng'!BB$5,'Isian Keg Perb &amp; Peng'!$A$5,IF('Koreksi (p)'!BO47='Isian Keg Perb &amp; Peng'!BB$6,'Isian Keg Perb &amp; Peng'!$A$6,IF('Koreksi (p)'!BO47='Isian Keg Perb &amp; Peng'!BB$7,'Isian Keg Perb &amp; Peng'!$A$7,IF('Koreksi (p)'!BO47='Isian Keg Perb &amp; Peng'!BB$8,'Isian Keg Perb &amp; Peng'!$A$8,IF('Koreksi (p)'!BO47='Isian Keg Perb &amp; Peng'!BB$9,'Isian Keg Perb &amp; Peng'!$A$9,IF('Koreksi (p)'!BO47='Isian Keg Perb &amp; Peng'!BB$10,'Isian Keg Perb &amp; Peng'!$A$10,IF('Koreksi (p)'!BO47='Isian Keg Perb &amp; Peng'!BB$11,'Isian Keg Perb &amp; Peng'!$A$11,IF('Koreksi (p)'!BO47='Isian Keg Perb &amp; Peng'!BB$12,'Isian Keg Perb &amp; Peng'!$A$12,IF('Koreksi (p)'!BO47='Isian Keg Perb &amp; Peng'!BB$13,'Isian Keg Perb &amp; Peng'!$A$13," "))))))))))</f>
        <v xml:space="preserve"> </v>
      </c>
      <c r="S46" s="150" t="str">
        <f>IF('Koreksi (p)'!BP47='Isian Keg Perb &amp; Peng'!BC$4,'Isian Keg Perb &amp; Peng'!$A$4,IF('Koreksi (p)'!BP47='Isian Keg Perb &amp; Peng'!BC$5,'Isian Keg Perb &amp; Peng'!$A$5,IF('Koreksi (p)'!BP47='Isian Keg Perb &amp; Peng'!BC$6,'Isian Keg Perb &amp; Peng'!$A$6,IF('Koreksi (p)'!BP47='Isian Keg Perb &amp; Peng'!BC$7,'Isian Keg Perb &amp; Peng'!$A$7,IF('Koreksi (p)'!BP47='Isian Keg Perb &amp; Peng'!BC$8,'Isian Keg Perb &amp; Peng'!$A$8,IF('Koreksi (p)'!BP47='Isian Keg Perb &amp; Peng'!BC$9,'Isian Keg Perb &amp; Peng'!$A$9,IF('Koreksi (p)'!BP47='Isian Keg Perb &amp; Peng'!BC$10,'Isian Keg Perb &amp; Peng'!$A$10,IF('Koreksi (p)'!BP47='Isian Keg Perb &amp; Peng'!BC$11,'Isian Keg Perb &amp; Peng'!$A$11,IF('Koreksi (p)'!BP47='Isian Keg Perb &amp; Peng'!BC$12,'Isian Keg Perb &amp; Peng'!$A$12,IF('Koreksi (p)'!BP47='Isian Keg Perb &amp; Peng'!BC$13,'Isian Keg Perb &amp; Peng'!$A$13," "))))))))))</f>
        <v xml:space="preserve"> </v>
      </c>
      <c r="T46" s="150" t="str">
        <f>IF('Koreksi (p)'!BQ47='Isian Keg Perb &amp; Peng'!BD$4,'Isian Keg Perb &amp; Peng'!$A$4,IF('Koreksi (p)'!BQ47='Isian Keg Perb &amp; Peng'!BD$5,'Isian Keg Perb &amp; Peng'!$A$5,IF('Koreksi (p)'!BQ47='Isian Keg Perb &amp; Peng'!BD$6,'Isian Keg Perb &amp; Peng'!$A$6,IF('Koreksi (p)'!BQ47='Isian Keg Perb &amp; Peng'!BD$7,'Isian Keg Perb &amp; Peng'!$A$7,IF('Koreksi (p)'!BQ47='Isian Keg Perb &amp; Peng'!BD$8,'Isian Keg Perb &amp; Peng'!$A$8,IF('Koreksi (p)'!BQ47='Isian Keg Perb &amp; Peng'!BD$9,'Isian Keg Perb &amp; Peng'!$A$9,IF('Koreksi (p)'!BQ47='Isian Keg Perb &amp; Peng'!BD$10,'Isian Keg Perb &amp; Peng'!$A$10,IF('Koreksi (p)'!BQ47='Isian Keg Perb &amp; Peng'!BD$11,'Isian Keg Perb &amp; Peng'!$A$11,IF('Koreksi (p)'!BQ47='Isian Keg Perb &amp; Peng'!BD$12,'Isian Keg Perb &amp; Peng'!$A$12,IF('Koreksi (p)'!BQ47='Isian Keg Perb &amp; Peng'!BD$13,'Isian Keg Perb &amp; Peng'!$A$13," "))))))))))</f>
        <v xml:space="preserve"> </v>
      </c>
      <c r="U46" s="150" t="str">
        <f>IF('Koreksi (p)'!BR47='Isian Keg Perb &amp; Peng'!BE$4,'Isian Keg Perb &amp; Peng'!$A$4,IF('Koreksi (p)'!BR47='Isian Keg Perb &amp; Peng'!BE$5,'Isian Keg Perb &amp; Peng'!$A$5,IF('Koreksi (p)'!BR47='Isian Keg Perb &amp; Peng'!BE$6,'Isian Keg Perb &amp; Peng'!$A$6,IF('Koreksi (p)'!BR47='Isian Keg Perb &amp; Peng'!BE$7,'Isian Keg Perb &amp; Peng'!$A$7,IF('Koreksi (p)'!BR47='Isian Keg Perb &amp; Peng'!BE$8,'Isian Keg Perb &amp; Peng'!$A$8,IF('Koreksi (p)'!BR47='Isian Keg Perb &amp; Peng'!BE$9,'Isian Keg Perb &amp; Peng'!$A$9,IF('Koreksi (p)'!BR47='Isian Keg Perb &amp; Peng'!BE$10,'Isian Keg Perb &amp; Peng'!$A$10,IF('Koreksi (p)'!BR47='Isian Keg Perb &amp; Peng'!BE$11,'Isian Keg Perb &amp; Peng'!$A$11,IF('Koreksi (p)'!BR47='Isian Keg Perb &amp; Peng'!BE$12,'Isian Keg Perb &amp; Peng'!$A$12,IF('Koreksi (p)'!BR47='Isian Keg Perb &amp; Peng'!BE$13,'Isian Keg Perb &amp; Peng'!$A$13," "))))))))))</f>
        <v xml:space="preserve"> </v>
      </c>
      <c r="V46" s="150" t="str">
        <f>IF('Koreksi (p)'!BS47='Isian Keg Perb &amp; Peng'!BF$4,'Isian Keg Perb &amp; Peng'!$A$4,IF('Koreksi (p)'!BS47='Isian Keg Perb &amp; Peng'!BF$5,'Isian Keg Perb &amp; Peng'!$A$5,IF('Koreksi (p)'!BS47='Isian Keg Perb &amp; Peng'!BF$6,'Isian Keg Perb &amp; Peng'!$A$6,IF('Koreksi (p)'!BS47='Isian Keg Perb &amp; Peng'!BF$7,'Isian Keg Perb &amp; Peng'!$A$7,IF('Koreksi (p)'!BS47='Isian Keg Perb &amp; Peng'!BF$8,'Isian Keg Perb &amp; Peng'!$A$8,IF('Koreksi (p)'!BS47='Isian Keg Perb &amp; Peng'!BF$9,'Isian Keg Perb &amp; Peng'!$A$9,IF('Koreksi (p)'!BS47='Isian Keg Perb &amp; Peng'!BF$10,'Isian Keg Perb &amp; Peng'!$A$10,IF('Koreksi (p)'!BS47='Isian Keg Perb &amp; Peng'!BF$11,'Isian Keg Perb &amp; Peng'!$A$11,IF('Koreksi (p)'!BS47='Isian Keg Perb &amp; Peng'!BF$12,'Isian Keg Perb &amp; Peng'!$A$12,IF('Koreksi (p)'!BS47='Isian Keg Perb &amp; Peng'!BF$13,'Isian Keg Perb &amp; Peng'!$A$13," "))))))))))</f>
        <v xml:space="preserve"> </v>
      </c>
      <c r="W46" s="150" t="str">
        <f>IF('Koreksi (p)'!BT47='Isian Keg Perb &amp; Peng'!BG$4,'Isian Keg Perb &amp; Peng'!$A$4,IF('Koreksi (p)'!BT47='Isian Keg Perb &amp; Peng'!BG$5,'Isian Keg Perb &amp; Peng'!$A$5,IF('Koreksi (p)'!BT47='Isian Keg Perb &amp; Peng'!BG$6,'Isian Keg Perb &amp; Peng'!$A$6,IF('Koreksi (p)'!BT47='Isian Keg Perb &amp; Peng'!BG$7,'Isian Keg Perb &amp; Peng'!$A$7,IF('Koreksi (p)'!BT47='Isian Keg Perb &amp; Peng'!BG$8,'Isian Keg Perb &amp; Peng'!$A$8,IF('Koreksi (p)'!BT47='Isian Keg Perb &amp; Peng'!BG$9,'Isian Keg Perb &amp; Peng'!$A$9,IF('Koreksi (p)'!BT47='Isian Keg Perb &amp; Peng'!BG$10,'Isian Keg Perb &amp; Peng'!$A$10,IF('Koreksi (p)'!BT47='Isian Keg Perb &amp; Peng'!BG$11,'Isian Keg Perb &amp; Peng'!$A$11,IF('Koreksi (p)'!BT47='Isian Keg Perb &amp; Peng'!BG$12,'Isian Keg Perb &amp; Peng'!$A$12,IF('Koreksi (p)'!BT47='Isian Keg Perb &amp; Peng'!BG$13,'Isian Keg Perb &amp; Peng'!$A$13," "))))))))))</f>
        <v xml:space="preserve"> </v>
      </c>
      <c r="X46" s="150" t="str">
        <f>IF('Koreksi (p)'!BU47='Isian Keg Perb &amp; Peng'!BH$4,'Isian Keg Perb &amp; Peng'!$A$4,IF('Koreksi (p)'!BU47='Isian Keg Perb &amp; Peng'!BH$5,'Isian Keg Perb &amp; Peng'!$A$5,IF('Koreksi (p)'!BU47='Isian Keg Perb &amp; Peng'!BH$6,'Isian Keg Perb &amp; Peng'!$A$6,IF('Koreksi (p)'!BU47='Isian Keg Perb &amp; Peng'!BH$7,'Isian Keg Perb &amp; Peng'!$A$7,IF('Koreksi (p)'!BU47='Isian Keg Perb &amp; Peng'!BH$8,'Isian Keg Perb &amp; Peng'!$A$8,IF('Koreksi (p)'!BU47='Isian Keg Perb &amp; Peng'!BH$9,'Isian Keg Perb &amp; Peng'!$A$9,IF('Koreksi (p)'!BU47='Isian Keg Perb &amp; Peng'!BH$10,'Isian Keg Perb &amp; Peng'!$A$10,IF('Koreksi (p)'!BU47='Isian Keg Perb &amp; Peng'!BH$11,'Isian Keg Perb &amp; Peng'!$A$11,IF('Koreksi (p)'!BU47='Isian Keg Perb &amp; Peng'!BH$12,'Isian Keg Perb &amp; Peng'!$A$12,IF('Koreksi (p)'!BU47='Isian Keg Perb &amp; Peng'!BH$13,'Isian Keg Perb &amp; Peng'!$A$13," "))))))))))</f>
        <v xml:space="preserve"> </v>
      </c>
      <c r="Y46" s="150" t="str">
        <f>IF('Koreksi (p)'!BV47='Isian Keg Perb &amp; Peng'!BI$4,'Isian Keg Perb &amp; Peng'!$A$4,IF('Koreksi (p)'!BV47='Isian Keg Perb &amp; Peng'!BI$5,'Isian Keg Perb &amp; Peng'!$A$5,IF('Koreksi (p)'!BV47='Isian Keg Perb &amp; Peng'!BI$6,'Isian Keg Perb &amp; Peng'!$A$6,IF('Koreksi (p)'!BV47='Isian Keg Perb &amp; Peng'!BI$7,'Isian Keg Perb &amp; Peng'!$A$7,IF('Koreksi (p)'!BV47='Isian Keg Perb &amp; Peng'!BI$8,'Isian Keg Perb &amp; Peng'!$A$8,IF('Koreksi (p)'!BV47='Isian Keg Perb &amp; Peng'!BI$9,'Isian Keg Perb &amp; Peng'!$A$9,IF('Koreksi (p)'!BV47='Isian Keg Perb &amp; Peng'!BI$10,'Isian Keg Perb &amp; Peng'!$A$10,IF('Koreksi (p)'!BV47='Isian Keg Perb &amp; Peng'!BI$11,'Isian Keg Perb &amp; Peng'!$A$11,IF('Koreksi (p)'!BV47='Isian Keg Perb &amp; Peng'!BI$12,'Isian Keg Perb &amp; Peng'!$A$12,IF('Koreksi (p)'!BV47='Isian Keg Perb &amp; Peng'!BI$13,'Isian Keg Perb &amp; Peng'!$A$13," "))))))))))</f>
        <v xml:space="preserve"> </v>
      </c>
      <c r="Z46" s="150" t="str">
        <f>IF('Koreksi (p)'!BW47='Isian Keg Perb &amp; Peng'!BJ$4,'Isian Keg Perb &amp; Peng'!$A$4,IF('Koreksi (p)'!BW47='Isian Keg Perb &amp; Peng'!BJ$5,'Isian Keg Perb &amp; Peng'!$A$5,IF('Koreksi (p)'!BW47='Isian Keg Perb &amp; Peng'!BJ$6,'Isian Keg Perb &amp; Peng'!$A$6,IF('Koreksi (p)'!BW47='Isian Keg Perb &amp; Peng'!BJ$7,'Isian Keg Perb &amp; Peng'!$A$7,IF('Koreksi (p)'!BW47='Isian Keg Perb &amp; Peng'!BJ$8,'Isian Keg Perb &amp; Peng'!$A$8,IF('Koreksi (p)'!BW47='Isian Keg Perb &amp; Peng'!BJ$9,'Isian Keg Perb &amp; Peng'!$A$9,IF('Koreksi (p)'!BW47='Isian Keg Perb &amp; Peng'!BJ$10,'Isian Keg Perb &amp; Peng'!$A$10,IF('Koreksi (p)'!BW47='Isian Keg Perb &amp; Peng'!BJ$11,'Isian Keg Perb &amp; Peng'!$A$11,IF('Koreksi (p)'!BW47='Isian Keg Perb &amp; Peng'!BJ$12,'Isian Keg Perb &amp; Peng'!$A$12,IF('Koreksi (p)'!BW47='Isian Keg Perb &amp; Peng'!BJ$13,'Isian Keg Perb &amp; Peng'!$A$13," "))))))))))</f>
        <v xml:space="preserve"> </v>
      </c>
      <c r="AA46" s="150" t="str">
        <f>IF('Koreksi (p)'!BX47='Isian Keg Perb &amp; Peng'!BK$4,'Isian Keg Perb &amp; Peng'!$A$4,IF('Koreksi (p)'!BX47='Isian Keg Perb &amp; Peng'!BK$5,'Isian Keg Perb &amp; Peng'!$A$5,IF('Koreksi (p)'!BX47='Isian Keg Perb &amp; Peng'!BK$6,'Isian Keg Perb &amp; Peng'!$A$6,IF('Koreksi (p)'!BX47='Isian Keg Perb &amp; Peng'!BK$7,'Isian Keg Perb &amp; Peng'!$A$7,IF('Koreksi (p)'!BX47='Isian Keg Perb &amp; Peng'!BK$8,'Isian Keg Perb &amp; Peng'!$A$8,IF('Koreksi (p)'!BX47='Isian Keg Perb &amp; Peng'!BK$9,'Isian Keg Perb &amp; Peng'!$A$9,IF('Koreksi (p)'!BX47='Isian Keg Perb &amp; Peng'!BK$10,'Isian Keg Perb &amp; Peng'!$A$10,IF('Koreksi (p)'!BX47='Isian Keg Perb &amp; Peng'!BK$11,'Isian Keg Perb &amp; Peng'!$A$11,IF('Koreksi (p)'!BX47='Isian Keg Perb &amp; Peng'!BK$12,'Isian Keg Perb &amp; Peng'!$A$12,IF('Koreksi (p)'!BX47='Isian Keg Perb &amp; Peng'!BK$13,'Isian Keg Perb &amp; Peng'!$A$13," "))))))))))</f>
        <v xml:space="preserve"> </v>
      </c>
      <c r="AB46" s="150" t="str">
        <f>IF('Koreksi (p)'!BY47='Isian Keg Perb &amp; Peng'!BL$4,'Isian Keg Perb &amp; Peng'!$A$4,IF('Koreksi (p)'!BY47='Isian Keg Perb &amp; Peng'!BL$5,'Isian Keg Perb &amp; Peng'!$A$5,IF('Koreksi (p)'!BY47='Isian Keg Perb &amp; Peng'!BL$6,'Isian Keg Perb &amp; Peng'!$A$6,IF('Koreksi (p)'!BY47='Isian Keg Perb &amp; Peng'!BL$7,'Isian Keg Perb &amp; Peng'!$A$7,IF('Koreksi (p)'!BY47='Isian Keg Perb &amp; Peng'!BL$8,'Isian Keg Perb &amp; Peng'!$A$8,IF('Koreksi (p)'!BY47='Isian Keg Perb &amp; Peng'!BL$9,'Isian Keg Perb &amp; Peng'!$A$9,IF('Koreksi (p)'!BY47='Isian Keg Perb &amp; Peng'!BL$10,'Isian Keg Perb &amp; Peng'!$A$10,IF('Koreksi (p)'!BY47='Isian Keg Perb &amp; Peng'!BL$11,'Isian Keg Perb &amp; Peng'!$A$11,IF('Koreksi (p)'!BY47='Isian Keg Perb &amp; Peng'!BL$12,'Isian Keg Perb &amp; Peng'!$A$12,IF('Koreksi (p)'!BY47='Isian Keg Perb &amp; Peng'!BL$13,'Isian Keg Perb &amp; Peng'!$A$13," "))))))))))</f>
        <v xml:space="preserve"> </v>
      </c>
      <c r="AC46" s="150" t="str">
        <f>IF('Koreksi (p)'!BZ47='Isian Keg Perb &amp; Peng'!BM$4,'Isian Keg Perb &amp; Peng'!$A$4,IF('Koreksi (p)'!BZ47='Isian Keg Perb &amp; Peng'!BM$5,'Isian Keg Perb &amp; Peng'!$A$5,IF('Koreksi (p)'!BZ47='Isian Keg Perb &amp; Peng'!BM$6,'Isian Keg Perb &amp; Peng'!$A$6,IF('Koreksi (p)'!BZ47='Isian Keg Perb &amp; Peng'!BM$7,'Isian Keg Perb &amp; Peng'!$A$7,IF('Koreksi (p)'!BZ47='Isian Keg Perb &amp; Peng'!BM$8,'Isian Keg Perb &amp; Peng'!$A$8,IF('Koreksi (p)'!BZ47='Isian Keg Perb &amp; Peng'!BM$9,'Isian Keg Perb &amp; Peng'!$A$9,IF('Koreksi (p)'!BZ47='Isian Keg Perb &amp; Peng'!BM$10,'Isian Keg Perb &amp; Peng'!$A$10,IF('Koreksi (p)'!BZ47='Isian Keg Perb &amp; Peng'!BM$11,'Isian Keg Perb &amp; Peng'!$A$11,IF('Koreksi (p)'!BZ47='Isian Keg Perb &amp; Peng'!BM$12,'Isian Keg Perb &amp; Peng'!$A$12,IF('Koreksi (p)'!BZ47='Isian Keg Perb &amp; Peng'!BM$13,'Isian Keg Perb &amp; Peng'!$A$13," "))))))))))</f>
        <v xml:space="preserve"> </v>
      </c>
      <c r="AD46" s="150" t="str">
        <f>IF('Koreksi (p)'!CA47='Isian Keg Perb &amp; Peng'!BN$4,'Isian Keg Perb &amp; Peng'!$A$4,IF('Koreksi (p)'!CA47='Isian Keg Perb &amp; Peng'!BN$5,'Isian Keg Perb &amp; Peng'!$A$5,IF('Koreksi (p)'!CA47='Isian Keg Perb &amp; Peng'!BN$6,'Isian Keg Perb &amp; Peng'!$A$6,IF('Koreksi (p)'!CA47='Isian Keg Perb &amp; Peng'!BN$7,'Isian Keg Perb &amp; Peng'!$A$7,IF('Koreksi (p)'!CA47='Isian Keg Perb &amp; Peng'!BN$8,'Isian Keg Perb &amp; Peng'!$A$8,IF('Koreksi (p)'!CA47='Isian Keg Perb &amp; Peng'!BN$9,'Isian Keg Perb &amp; Peng'!$A$9,IF('Koreksi (p)'!CA47='Isian Keg Perb &amp; Peng'!BN$10,'Isian Keg Perb &amp; Peng'!$A$10,IF('Koreksi (p)'!CA47='Isian Keg Perb &amp; Peng'!BN$11,'Isian Keg Perb &amp; Peng'!$A$11,IF('Koreksi (p)'!CA47='Isian Keg Perb &amp; Peng'!BN$12,'Isian Keg Perb &amp; Peng'!$A$12,IF('Koreksi (p)'!CA47='Isian Keg Perb &amp; Peng'!BN$13,'Isian Keg Perb &amp; Peng'!$A$13," "))))))))))</f>
        <v xml:space="preserve"> </v>
      </c>
      <c r="AE46" s="150" t="str">
        <f>IF('Koreksi (p)'!CB47='Isian Keg Perb &amp; Peng'!BO$4,'Isian Keg Perb &amp; Peng'!$A$4,IF('Koreksi (p)'!CB47='Isian Keg Perb &amp; Peng'!BO$5,'Isian Keg Perb &amp; Peng'!$A$5,IF('Koreksi (p)'!CB47='Isian Keg Perb &amp; Peng'!BO$6,'Isian Keg Perb &amp; Peng'!$A$6,IF('Koreksi (p)'!CB47='Isian Keg Perb &amp; Peng'!BO$7,'Isian Keg Perb &amp; Peng'!$A$7,IF('Koreksi (p)'!CB47='Isian Keg Perb &amp; Peng'!BO$8,'Isian Keg Perb &amp; Peng'!$A$8,IF('Koreksi (p)'!CB47='Isian Keg Perb &amp; Peng'!BO$9,'Isian Keg Perb &amp; Peng'!$A$9,IF('Koreksi (p)'!CB47='Isian Keg Perb &amp; Peng'!BO$10,'Isian Keg Perb &amp; Peng'!$A$10,IF('Koreksi (p)'!CB47='Isian Keg Perb &amp; Peng'!BO$11,'Isian Keg Perb &amp; Peng'!$A$11,IF('Koreksi (p)'!CB47='Isian Keg Perb &amp; Peng'!BO$12,'Isian Keg Perb &amp; Peng'!$A$12,IF('Koreksi (p)'!CB47='Isian Keg Perb &amp; Peng'!BO$13,'Isian Keg Perb &amp; Peng'!$A$13," "))))))))))</f>
        <v xml:space="preserve"> </v>
      </c>
      <c r="AF46" s="150" t="str">
        <f>IF('Koreksi (p)'!CC47='Isian Keg Perb &amp; Peng'!BP$4,'Isian Keg Perb &amp; Peng'!$A$4,IF('Koreksi (p)'!CC47='Isian Keg Perb &amp; Peng'!BP$5,'Isian Keg Perb &amp; Peng'!$A$5,IF('Koreksi (p)'!CC47='Isian Keg Perb &amp; Peng'!BP$6,'Isian Keg Perb &amp; Peng'!$A$6,IF('Koreksi (p)'!CC47='Isian Keg Perb &amp; Peng'!BP$7,'Isian Keg Perb &amp; Peng'!$A$7,IF('Koreksi (p)'!CC47='Isian Keg Perb &amp; Peng'!BP$8,'Isian Keg Perb &amp; Peng'!$A$8,IF('Koreksi (p)'!CC47='Isian Keg Perb &amp; Peng'!BP$9,'Isian Keg Perb &amp; Peng'!$A$9,IF('Koreksi (p)'!CC47='Isian Keg Perb &amp; Peng'!BP$10,'Isian Keg Perb &amp; Peng'!$A$10,IF('Koreksi (p)'!CC47='Isian Keg Perb &amp; Peng'!BP$11,'Isian Keg Perb &amp; Peng'!$A$11,IF('Koreksi (p)'!CC47='Isian Keg Perb &amp; Peng'!BP$12,'Isian Keg Perb &amp; Peng'!$A$12,IF('Koreksi (p)'!CC47='Isian Keg Perb &amp; Peng'!BP$13,'Isian Keg Perb &amp; Peng'!$A$13," "))))))))))</f>
        <v xml:space="preserve"> </v>
      </c>
      <c r="AG46" s="150" t="str">
        <f>IF('Koreksi (p)'!CD47='Isian Keg Perb &amp; Peng'!BQ$4,'Isian Keg Perb &amp; Peng'!$A$4,IF('Koreksi (p)'!CD47='Isian Keg Perb &amp; Peng'!BQ$5,'Isian Keg Perb &amp; Peng'!$A$5,IF('Koreksi (p)'!CD47='Isian Keg Perb &amp; Peng'!BQ$6,'Isian Keg Perb &amp; Peng'!$A$6,IF('Koreksi (p)'!CD47='Isian Keg Perb &amp; Peng'!BQ$7,'Isian Keg Perb &amp; Peng'!$A$7,IF('Koreksi (p)'!CD47='Isian Keg Perb &amp; Peng'!BQ$8,'Isian Keg Perb &amp; Peng'!$A$8,IF('Koreksi (p)'!CD47='Isian Keg Perb &amp; Peng'!BQ$9,'Isian Keg Perb &amp; Peng'!$A$9,IF('Koreksi (p)'!CD47='Isian Keg Perb &amp; Peng'!BQ$10,'Isian Keg Perb &amp; Peng'!$A$10,IF('Koreksi (p)'!CD47='Isian Keg Perb &amp; Peng'!BQ$11,'Isian Keg Perb &amp; Peng'!$A$11,IF('Koreksi (p)'!CD47='Isian Keg Perb &amp; Peng'!BQ$12,'Isian Keg Perb &amp; Peng'!$A$12,IF('Koreksi (p)'!CD47='Isian Keg Perb &amp; Peng'!BQ$13,'Isian Keg Perb &amp; Peng'!$A$13," "))))))))))</f>
        <v xml:space="preserve"> </v>
      </c>
      <c r="AH46" s="150" t="str">
        <f>IF('Koreksi (p)'!CE47='Isian Keg Perb &amp; Peng'!BR$4,'Isian Keg Perb &amp; Peng'!$A$4,IF('Koreksi (p)'!CE47='Isian Keg Perb &amp; Peng'!BR$5,'Isian Keg Perb &amp; Peng'!$A$5,IF('Koreksi (p)'!CE47='Isian Keg Perb &amp; Peng'!BR$6,'Isian Keg Perb &amp; Peng'!$A$6,IF('Koreksi (p)'!CE47='Isian Keg Perb &amp; Peng'!BR$7,'Isian Keg Perb &amp; Peng'!$A$7,IF('Koreksi (p)'!CE47='Isian Keg Perb &amp; Peng'!BR$8,'Isian Keg Perb &amp; Peng'!$A$8,IF('Koreksi (p)'!CE47='Isian Keg Perb &amp; Peng'!BR$9,'Isian Keg Perb &amp; Peng'!$A$9,IF('Koreksi (p)'!CE47='Isian Keg Perb &amp; Peng'!BR$10,'Isian Keg Perb &amp; Peng'!$A$10,IF('Koreksi (p)'!CE47='Isian Keg Perb &amp; Peng'!BR$11,'Isian Keg Perb &amp; Peng'!$A$11,IF('Koreksi (p)'!CE47='Isian Keg Perb &amp; Peng'!BR$12,'Isian Keg Perb &amp; Peng'!$A$12,IF('Koreksi (p)'!CE47='Isian Keg Perb &amp; Peng'!BR$13,'Isian Keg Perb &amp; Peng'!$A$13," "))))))))))</f>
        <v xml:space="preserve"> </v>
      </c>
      <c r="AI46" s="150" t="str">
        <f>IF('Koreksi (p)'!CF47='Isian Keg Perb &amp; Peng'!BS$4,'Isian Keg Perb &amp; Peng'!$A$4,IF('Koreksi (p)'!CF47='Isian Keg Perb &amp; Peng'!BS$5,'Isian Keg Perb &amp; Peng'!$A$5,IF('Koreksi (p)'!CF47='Isian Keg Perb &amp; Peng'!BS$6,'Isian Keg Perb &amp; Peng'!$A$6,IF('Koreksi (p)'!CF47='Isian Keg Perb &amp; Peng'!BS$7,'Isian Keg Perb &amp; Peng'!$A$7,IF('Koreksi (p)'!CF47='Isian Keg Perb &amp; Peng'!BS$8,'Isian Keg Perb &amp; Peng'!$A$8,IF('Koreksi (p)'!CF47='Isian Keg Perb &amp; Peng'!BS$9,'Isian Keg Perb &amp; Peng'!$A$9,IF('Koreksi (p)'!CF47='Isian Keg Perb &amp; Peng'!BS$10,'Isian Keg Perb &amp; Peng'!$A$10,IF('Koreksi (p)'!CF47='Isian Keg Perb &amp; Peng'!BS$11,'Isian Keg Perb &amp; Peng'!$A$11,IF('Koreksi (p)'!CF47='Isian Keg Perb &amp; Peng'!BS$12,'Isian Keg Perb &amp; Peng'!$A$12,IF('Koreksi (p)'!CF47='Isian Keg Perb &amp; Peng'!BS$13,'Isian Keg Perb &amp; Peng'!$A$13," "))))))))))</f>
        <v xml:space="preserve"> </v>
      </c>
      <c r="AJ46" s="150" t="str">
        <f>IF('Koreksi (p)'!CG47='Isian Keg Perb &amp; Peng'!BT$4,'Isian Keg Perb &amp; Peng'!$A$4,IF('Koreksi (p)'!CG47='Isian Keg Perb &amp; Peng'!BT$5,'Isian Keg Perb &amp; Peng'!$A$5,IF('Koreksi (p)'!CG47='Isian Keg Perb &amp; Peng'!BT$6,'Isian Keg Perb &amp; Peng'!$A$6,IF('Koreksi (p)'!CG47='Isian Keg Perb &amp; Peng'!BT$7,'Isian Keg Perb &amp; Peng'!$A$7,IF('Koreksi (p)'!CG47='Isian Keg Perb &amp; Peng'!BT$8,'Isian Keg Perb &amp; Peng'!$A$8,IF('Koreksi (p)'!CG47='Isian Keg Perb &amp; Peng'!BT$9,'Isian Keg Perb &amp; Peng'!$A$9,IF('Koreksi (p)'!CG47='Isian Keg Perb &amp; Peng'!BT$10,'Isian Keg Perb &amp; Peng'!$A$10,IF('Koreksi (p)'!CG47='Isian Keg Perb &amp; Peng'!BT$11,'Isian Keg Perb &amp; Peng'!$A$11,IF('Koreksi (p)'!CG47='Isian Keg Perb &amp; Peng'!BT$12,'Isian Keg Perb &amp; Peng'!$A$12,IF('Koreksi (p)'!CG47='Isian Keg Perb &amp; Peng'!BT$13,'Isian Keg Perb &amp; Peng'!$A$13," "))))))))))</f>
        <v xml:space="preserve"> </v>
      </c>
      <c r="AK46" s="150" t="str">
        <f>IF('Koreksi (p)'!CH47='Isian Keg Perb &amp; Peng'!BU$4,'Isian Keg Perb &amp; Peng'!$A$4,IF('Koreksi (p)'!CH47='Isian Keg Perb &amp; Peng'!BU$5,'Isian Keg Perb &amp; Peng'!$A$5,IF('Koreksi (p)'!CH47='Isian Keg Perb &amp; Peng'!BU$6,'Isian Keg Perb &amp; Peng'!$A$6,IF('Koreksi (p)'!CH47='Isian Keg Perb &amp; Peng'!BU$7,'Isian Keg Perb &amp; Peng'!$A$7,IF('Koreksi (p)'!CH47='Isian Keg Perb &amp; Peng'!BU$8,'Isian Keg Perb &amp; Peng'!$A$8,IF('Koreksi (p)'!CH47='Isian Keg Perb &amp; Peng'!BU$9,'Isian Keg Perb &amp; Peng'!$A$9,IF('Koreksi (p)'!CH47='Isian Keg Perb &amp; Peng'!BU$10,'Isian Keg Perb &amp; Peng'!$A$10,IF('Koreksi (p)'!CH47='Isian Keg Perb &amp; Peng'!BU$11,'Isian Keg Perb &amp; Peng'!$A$11,IF('Koreksi (p)'!CH47='Isian Keg Perb &amp; Peng'!BU$12,'Isian Keg Perb &amp; Peng'!$A$12,IF('Koreksi (p)'!CH47='Isian Keg Perb &amp; Peng'!BU$13,'Isian Keg Perb &amp; Peng'!$A$13," "))))))))))</f>
        <v xml:space="preserve"> </v>
      </c>
      <c r="AL46" s="150" t="str">
        <f>IF('Koreksi (p)'!CI47='Isian Keg Perb &amp; Peng'!BV$4,'Isian Keg Perb &amp; Peng'!$A$4,IF('Koreksi (p)'!CI47='Isian Keg Perb &amp; Peng'!BV$5,'Isian Keg Perb &amp; Peng'!$A$5,IF('Koreksi (p)'!CI47='Isian Keg Perb &amp; Peng'!BV$6,'Isian Keg Perb &amp; Peng'!$A$6,IF('Koreksi (p)'!CI47='Isian Keg Perb &amp; Peng'!BV$7,'Isian Keg Perb &amp; Peng'!$A$7,IF('Koreksi (p)'!CI47='Isian Keg Perb &amp; Peng'!BV$8,'Isian Keg Perb &amp; Peng'!$A$8,IF('Koreksi (p)'!CI47='Isian Keg Perb &amp; Peng'!BV$9,'Isian Keg Perb &amp; Peng'!$A$9,IF('Koreksi (p)'!CI47='Isian Keg Perb &amp; Peng'!BV$10,'Isian Keg Perb &amp; Peng'!$A$10,IF('Koreksi (p)'!CI47='Isian Keg Perb &amp; Peng'!BV$11,'Isian Keg Perb &amp; Peng'!$A$11,IF('Koreksi (p)'!CI47='Isian Keg Perb &amp; Peng'!BV$12,'Isian Keg Perb &amp; Peng'!$A$12,IF('Koreksi (p)'!CI47='Isian Keg Perb &amp; Peng'!BV$13,'Isian Keg Perb &amp; Peng'!$A$13," "))))))))))</f>
        <v xml:space="preserve"> </v>
      </c>
      <c r="AM46" s="150" t="str">
        <f>IF('Koreksi (p)'!CJ47='Isian Keg Perb &amp; Peng'!BW$4,'Isian Keg Perb &amp; Peng'!$A$4,IF('Koreksi (p)'!CJ47='Isian Keg Perb &amp; Peng'!BW$5,'Isian Keg Perb &amp; Peng'!$A$5,IF('Koreksi (p)'!CJ47='Isian Keg Perb &amp; Peng'!BW$6,'Isian Keg Perb &amp; Peng'!$A$6,IF('Koreksi (p)'!CJ47='Isian Keg Perb &amp; Peng'!BW$7,'Isian Keg Perb &amp; Peng'!$A$7,IF('Koreksi (p)'!CJ47='Isian Keg Perb &amp; Peng'!BW$8,'Isian Keg Perb &amp; Peng'!$A$8,IF('Koreksi (p)'!CJ47='Isian Keg Perb &amp; Peng'!BW$9,'Isian Keg Perb &amp; Peng'!$A$9,IF('Koreksi (p)'!CJ47='Isian Keg Perb &amp; Peng'!BW$10,'Isian Keg Perb &amp; Peng'!$A$10,IF('Koreksi (p)'!CJ47='Isian Keg Perb &amp; Peng'!BW$11,'Isian Keg Perb &amp; Peng'!$A$11,IF('Koreksi (p)'!CJ47='Isian Keg Perb &amp; Peng'!BW$12,'Isian Keg Perb &amp; Peng'!$A$12,IF('Koreksi (p)'!CJ47='Isian Keg Perb &amp; Peng'!BW$13,'Isian Keg Perb &amp; Peng'!$A$13," "))))))))))</f>
        <v xml:space="preserve"> </v>
      </c>
      <c r="AN46" s="150" t="str">
        <f>IF('Koreksi (p)'!CK47='Isian Keg Perb &amp; Peng'!BX$4,'Isian Keg Perb &amp; Peng'!$A$4,IF('Koreksi (p)'!CK47='Isian Keg Perb &amp; Peng'!BX$5,'Isian Keg Perb &amp; Peng'!$A$5,IF('Koreksi (p)'!CK47='Isian Keg Perb &amp; Peng'!BX$6,'Isian Keg Perb &amp; Peng'!$A$6,IF('Koreksi (p)'!CK47='Isian Keg Perb &amp; Peng'!BX$7,'Isian Keg Perb &amp; Peng'!$A$7,IF('Koreksi (p)'!CK47='Isian Keg Perb &amp; Peng'!BX$8,'Isian Keg Perb &amp; Peng'!$A$8,IF('Koreksi (p)'!CK47='Isian Keg Perb &amp; Peng'!BX$9,'Isian Keg Perb &amp; Peng'!$A$9,IF('Koreksi (p)'!CK47='Isian Keg Perb &amp; Peng'!BX$10,'Isian Keg Perb &amp; Peng'!$A$10,IF('Koreksi (p)'!CK47='Isian Keg Perb &amp; Peng'!BX$11,'Isian Keg Perb &amp; Peng'!$A$11,IF('Koreksi (p)'!CK47='Isian Keg Perb &amp; Peng'!BX$12,'Isian Keg Perb &amp; Peng'!$A$12,IF('Koreksi (p)'!CK47='Isian Keg Perb &amp; Peng'!BX$13,'Isian Keg Perb &amp; Peng'!$A$13," "))))))))))</f>
        <v xml:space="preserve"> </v>
      </c>
      <c r="AO46" s="150" t="str">
        <f>IF('Koreksi (p)'!CL47='Isian Keg Perb &amp; Peng'!BY$4,'Isian Keg Perb &amp; Peng'!$A$4,IF('Koreksi (p)'!CL47='Isian Keg Perb &amp; Peng'!BY$5,'Isian Keg Perb &amp; Peng'!$A$5,IF('Koreksi (p)'!CL47='Isian Keg Perb &amp; Peng'!BY$6,'Isian Keg Perb &amp; Peng'!$A$6,IF('Koreksi (p)'!CL47='Isian Keg Perb &amp; Peng'!BY$7,'Isian Keg Perb &amp; Peng'!$A$7,IF('Koreksi (p)'!CL47='Isian Keg Perb &amp; Peng'!BY$8,'Isian Keg Perb &amp; Peng'!$A$8,IF('Koreksi (p)'!CL47='Isian Keg Perb &amp; Peng'!BY$9,'Isian Keg Perb &amp; Peng'!$A$9,IF('Koreksi (p)'!CL47='Isian Keg Perb &amp; Peng'!BY$10,'Isian Keg Perb &amp; Peng'!$A$10,IF('Koreksi (p)'!CL47='Isian Keg Perb &amp; Peng'!BY$11,'Isian Keg Perb &amp; Peng'!$A$11,IF('Koreksi (p)'!CL47='Isian Keg Perb &amp; Peng'!BY$12,'Isian Keg Perb &amp; Peng'!$A$12,IF('Koreksi (p)'!CL47='Isian Keg Perb &amp; Peng'!BY$13,'Isian Keg Perb &amp; Peng'!$A$13," "))))))))))</f>
        <v xml:space="preserve"> </v>
      </c>
      <c r="AP46" s="150" t="str">
        <f>IF('Koreksi (p)'!CM47='Isian Keg Perb &amp; Peng'!BZ$4,'Isian Keg Perb &amp; Peng'!$A$4,IF('Koreksi (p)'!CM47='Isian Keg Perb &amp; Peng'!BZ$5,'Isian Keg Perb &amp; Peng'!$A$5,IF('Koreksi (p)'!CM47='Isian Keg Perb &amp; Peng'!BZ$6,'Isian Keg Perb &amp; Peng'!$A$6,IF('Koreksi (p)'!CM47='Isian Keg Perb &amp; Peng'!BZ$7,'Isian Keg Perb &amp; Peng'!$A$7,IF('Koreksi (p)'!CM47='Isian Keg Perb &amp; Peng'!BZ$8,'Isian Keg Perb &amp; Peng'!$A$8,IF('Koreksi (p)'!CM47='Isian Keg Perb &amp; Peng'!BZ$9,'Isian Keg Perb &amp; Peng'!$A$9,IF('Koreksi (p)'!CM47='Isian Keg Perb &amp; Peng'!BZ$10,'Isian Keg Perb &amp; Peng'!$A$10,IF('Koreksi (p)'!CM47='Isian Keg Perb &amp; Peng'!BZ$11,'Isian Keg Perb &amp; Peng'!$A$11,IF('Koreksi (p)'!CM47='Isian Keg Perb &amp; Peng'!BZ$12,'Isian Keg Perb &amp; Peng'!$A$12,IF('Koreksi (p)'!CM47='Isian Keg Perb &amp; Peng'!BZ$13,'Isian Keg Perb &amp; Peng'!$A$13," "))))))))))</f>
        <v xml:space="preserve"> </v>
      </c>
      <c r="AQ46" s="150" t="str">
        <f>IF('Koreksi (p)'!CN47='Isian Keg Perb &amp; Peng'!CA$4,'Isian Keg Perb &amp; Peng'!$A$4,IF('Koreksi (p)'!CN47='Isian Keg Perb &amp; Peng'!CA$5,'Isian Keg Perb &amp; Peng'!$A$5,IF('Koreksi (p)'!CN47='Isian Keg Perb &amp; Peng'!CA$6,'Isian Keg Perb &amp; Peng'!$A$6,IF('Koreksi (p)'!CN47='Isian Keg Perb &amp; Peng'!CA$7,'Isian Keg Perb &amp; Peng'!$A$7,IF('Koreksi (p)'!CN47='Isian Keg Perb &amp; Peng'!CA$8,'Isian Keg Perb &amp; Peng'!$A$8,IF('Koreksi (p)'!CN47='Isian Keg Perb &amp; Peng'!CA$9,'Isian Keg Perb &amp; Peng'!$A$9,IF('Koreksi (p)'!CN47='Isian Keg Perb &amp; Peng'!CA$10,'Isian Keg Perb &amp; Peng'!$A$10,IF('Koreksi (p)'!CN47='Isian Keg Perb &amp; Peng'!CA$11,'Isian Keg Perb &amp; Peng'!$A$11,IF('Koreksi (p)'!CN47='Isian Keg Perb &amp; Peng'!CA$12,'Isian Keg Perb &amp; Peng'!$A$12,IF('Koreksi (p)'!CN47='Isian Keg Perb &amp; Peng'!CA$13,'Isian Keg Perb &amp; Peng'!$A$13," "))))))))))</f>
        <v xml:space="preserve"> </v>
      </c>
      <c r="AR46" s="150" t="str">
        <f>IF('Koreksi (p)'!CO47='Isian Keg Perb &amp; Peng'!CB$4,'Isian Keg Perb &amp; Peng'!$A$4,IF('Koreksi (p)'!CO47='Isian Keg Perb &amp; Peng'!CB$5,'Isian Keg Perb &amp; Peng'!$A$5,IF('Koreksi (p)'!CO47='Isian Keg Perb &amp; Peng'!CB$6,'Isian Keg Perb &amp; Peng'!$A$6,IF('Koreksi (p)'!CO47='Isian Keg Perb &amp; Peng'!CB$7,'Isian Keg Perb &amp; Peng'!$A$7,IF('Koreksi (p)'!CO47='Isian Keg Perb &amp; Peng'!CB$8,'Isian Keg Perb &amp; Peng'!$A$8,IF('Koreksi (p)'!CO47='Isian Keg Perb &amp; Peng'!CB$9,'Isian Keg Perb &amp; Peng'!$A$9,IF('Koreksi (p)'!CO47='Isian Keg Perb &amp; Peng'!CB$10,'Isian Keg Perb &amp; Peng'!$A$10,IF('Koreksi (p)'!CO47='Isian Keg Perb &amp; Peng'!CB$11,'Isian Keg Perb &amp; Peng'!$A$11,IF('Koreksi (p)'!CO47='Isian Keg Perb &amp; Peng'!CB$12,'Isian Keg Perb &amp; Peng'!$A$12,IF('Koreksi (p)'!CO47='Isian Keg Perb &amp; Peng'!CB$13,'Isian Keg Perb &amp; Peng'!$A$13," "))))))))))</f>
        <v xml:space="preserve"> </v>
      </c>
      <c r="AS46" s="150" t="str">
        <f>IF('Koreksi (p)'!CP47='Isian Keg Perb &amp; Peng'!CC$4,'Isian Keg Perb &amp; Peng'!$A$4,IF('Koreksi (p)'!CP47='Isian Keg Perb &amp; Peng'!CC$5,'Isian Keg Perb &amp; Peng'!$A$5,IF('Koreksi (p)'!CP47='Isian Keg Perb &amp; Peng'!CC$6,'Isian Keg Perb &amp; Peng'!$A$6,IF('Koreksi (p)'!CP47='Isian Keg Perb &amp; Peng'!CC$7,'Isian Keg Perb &amp; Peng'!$A$7,IF('Koreksi (p)'!CP47='Isian Keg Perb &amp; Peng'!CC$8,'Isian Keg Perb &amp; Peng'!$A$8,IF('Koreksi (p)'!CP47='Isian Keg Perb &amp; Peng'!CC$9,'Isian Keg Perb &amp; Peng'!$A$9,IF('Koreksi (p)'!CP47='Isian Keg Perb &amp; Peng'!CC$10,'Isian Keg Perb &amp; Peng'!$A$10,IF('Koreksi (p)'!CP47='Isian Keg Perb &amp; Peng'!CC$11,'Isian Keg Perb &amp; Peng'!$A$11,IF('Koreksi (p)'!CP47='Isian Keg Perb &amp; Peng'!CC$12,'Isian Keg Perb &amp; Peng'!$A$12,IF('Koreksi (p)'!CP47='Isian Keg Perb &amp; Peng'!CC$13,'Isian Keg Perb &amp; Peng'!$A$13," "))))))))))</f>
        <v xml:space="preserve"> </v>
      </c>
      <c r="AT46" s="150" t="str">
        <f t="shared" si="0"/>
        <v xml:space="preserve">                                        </v>
      </c>
      <c r="AU46" s="150" t="e">
        <f t="shared" si="1"/>
        <v>#VALUE!</v>
      </c>
      <c r="AV46" s="150" t="str">
        <f t="shared" si="2"/>
        <v/>
      </c>
      <c r="AW46" s="150" t="e">
        <f t="shared" si="3"/>
        <v>#VALUE!</v>
      </c>
      <c r="AX46" s="150" t="str">
        <f t="shared" si="4"/>
        <v/>
      </c>
      <c r="AY46" s="150" t="e">
        <f t="shared" si="5"/>
        <v>#VALUE!</v>
      </c>
      <c r="AZ46" s="150" t="str">
        <f t="shared" si="6"/>
        <v/>
      </c>
      <c r="BA46" s="150" t="e">
        <f t="shared" si="7"/>
        <v>#VALUE!</v>
      </c>
      <c r="BB46" s="150" t="str">
        <f t="shared" si="8"/>
        <v/>
      </c>
      <c r="BC46" s="150" t="e">
        <f t="shared" si="9"/>
        <v>#VALUE!</v>
      </c>
      <c r="BD46" s="150" t="str">
        <f t="shared" si="10"/>
        <v/>
      </c>
      <c r="BE46" s="150" t="e">
        <f t="shared" si="11"/>
        <v>#VALUE!</v>
      </c>
      <c r="BF46" s="150" t="str">
        <f t="shared" si="12"/>
        <v/>
      </c>
      <c r="BG46" s="150" t="e">
        <f t="shared" si="13"/>
        <v>#VALUE!</v>
      </c>
      <c r="BH46" s="150" t="str">
        <f t="shared" si="14"/>
        <v/>
      </c>
      <c r="BI46" s="150" t="e">
        <f t="shared" si="15"/>
        <v>#VALUE!</v>
      </c>
      <c r="BJ46" s="150" t="str">
        <f t="shared" si="16"/>
        <v/>
      </c>
      <c r="BK46" s="150" t="e">
        <f t="shared" si="17"/>
        <v>#VALUE!</v>
      </c>
      <c r="BL46" s="150" t="str">
        <f t="shared" si="18"/>
        <v/>
      </c>
      <c r="BM46" s="150" t="e">
        <f t="shared" si="19"/>
        <v>#VALUE!</v>
      </c>
      <c r="BN46" s="150" t="str">
        <f t="shared" si="20"/>
        <v/>
      </c>
      <c r="BO46" s="26" t="str">
        <f t="shared" si="21"/>
        <v/>
      </c>
      <c r="BP46" s="27" t="str">
        <f>IF(E46="X",'Isian Keg Perb &amp; Peng'!$CE$4,"")</f>
        <v/>
      </c>
      <c r="BQ46" s="27" t="str">
        <f>IF(E46="X",'Isian Keg Perb &amp; Peng'!$CF$4,"")</f>
        <v/>
      </c>
    </row>
    <row r="47" spans="2:69" s="30" customFormat="1" ht="59.25" hidden="1" customHeight="1">
      <c r="B47" s="27">
        <f>'Analisis (p)'!A49</f>
        <v>36</v>
      </c>
      <c r="C47" s="25">
        <f>'Analisis (p)'!B49</f>
        <v>0</v>
      </c>
      <c r="D47" s="32"/>
      <c r="E47" s="27" t="str">
        <f>'Analisis (p)'!CJ49</f>
        <v/>
      </c>
      <c r="F47" s="150" t="str">
        <f>IF('Koreksi (p)'!BC48='Isian Keg Perb &amp; Peng'!AP$4,'Isian Keg Perb &amp; Peng'!$A$4,IF('Koreksi (p)'!BC48='Isian Keg Perb &amp; Peng'!AP$5,'Isian Keg Perb &amp; Peng'!$A$5,IF('Koreksi (p)'!BC48='Isian Keg Perb &amp; Peng'!AP$6,'Isian Keg Perb &amp; Peng'!$A$6,IF('Koreksi (p)'!BC48='Isian Keg Perb &amp; Peng'!AP$7,'Isian Keg Perb &amp; Peng'!$A$7,IF('Koreksi (p)'!BC48='Isian Keg Perb &amp; Peng'!AP$8,'Isian Keg Perb &amp; Peng'!$A$8,IF('Koreksi (p)'!BC48='Isian Keg Perb &amp; Peng'!AP$9,'Isian Keg Perb &amp; Peng'!$A$9,IF('Koreksi (p)'!BC48='Isian Keg Perb &amp; Peng'!AP$10,'Isian Keg Perb &amp; Peng'!$A$10,IF('Koreksi (p)'!BC48='Isian Keg Perb &amp; Peng'!AP$11,'Isian Keg Perb &amp; Peng'!$A$11,IF('Koreksi (p)'!BC48='Isian Keg Perb &amp; Peng'!AP$12,'Isian Keg Perb &amp; Peng'!$A$12,IF('Koreksi (p)'!BC48='Isian Keg Perb &amp; Peng'!AP$13,'Isian Keg Perb &amp; Peng'!$A$13," "))))))))))</f>
        <v xml:space="preserve"> </v>
      </c>
      <c r="G47" s="150" t="str">
        <f>IF('Koreksi (p)'!BD48='Isian Keg Perb &amp; Peng'!AQ$4,'Isian Keg Perb &amp; Peng'!$A$4,IF('Koreksi (p)'!BD48='Isian Keg Perb &amp; Peng'!AQ$5,'Isian Keg Perb &amp; Peng'!$A$5,IF('Koreksi (p)'!BD48='Isian Keg Perb &amp; Peng'!AQ$6,'Isian Keg Perb &amp; Peng'!$A$6,IF('Koreksi (p)'!BD48='Isian Keg Perb &amp; Peng'!AQ$7,'Isian Keg Perb &amp; Peng'!$A$7,IF('Koreksi (p)'!BD48='Isian Keg Perb &amp; Peng'!AQ$8,'Isian Keg Perb &amp; Peng'!$A$8,IF('Koreksi (p)'!BD48='Isian Keg Perb &amp; Peng'!AQ$9,'Isian Keg Perb &amp; Peng'!$A$9,IF('Koreksi (p)'!BD48='Isian Keg Perb &amp; Peng'!AQ$10,'Isian Keg Perb &amp; Peng'!$A$10,IF('Koreksi (p)'!BD48='Isian Keg Perb &amp; Peng'!AQ$11,'Isian Keg Perb &amp; Peng'!$A$11,IF('Koreksi (p)'!BD48='Isian Keg Perb &amp; Peng'!AQ$12,'Isian Keg Perb &amp; Peng'!$A$12,IF('Koreksi (p)'!BD48='Isian Keg Perb &amp; Peng'!AQ$13,'Isian Keg Perb &amp; Peng'!$A$13," "))))))))))</f>
        <v xml:space="preserve"> </v>
      </c>
      <c r="H47" s="150" t="str">
        <f>IF('Koreksi (p)'!BE48='Isian Keg Perb &amp; Peng'!AR$4,'Isian Keg Perb &amp; Peng'!$A$4,IF('Koreksi (p)'!BE48='Isian Keg Perb &amp; Peng'!AR$5,'Isian Keg Perb &amp; Peng'!$A$5,IF('Koreksi (p)'!BE48='Isian Keg Perb &amp; Peng'!AR$6,'Isian Keg Perb &amp; Peng'!$A$6,IF('Koreksi (p)'!BE48='Isian Keg Perb &amp; Peng'!AR$7,'Isian Keg Perb &amp; Peng'!$A$7,IF('Koreksi (p)'!BE48='Isian Keg Perb &amp; Peng'!AR$8,'Isian Keg Perb &amp; Peng'!$A$8,IF('Koreksi (p)'!BE48='Isian Keg Perb &amp; Peng'!AR$9,'Isian Keg Perb &amp; Peng'!$A$9,IF('Koreksi (p)'!BE48='Isian Keg Perb &amp; Peng'!AR$10,'Isian Keg Perb &amp; Peng'!$A$10,IF('Koreksi (p)'!BE48='Isian Keg Perb &amp; Peng'!AR$11,'Isian Keg Perb &amp; Peng'!$A$11,IF('Koreksi (p)'!BE48='Isian Keg Perb &amp; Peng'!AR$12,'Isian Keg Perb &amp; Peng'!$A$12,IF('Koreksi (p)'!BE48='Isian Keg Perb &amp; Peng'!AR$13,'Isian Keg Perb &amp; Peng'!$A$13," "))))))))))</f>
        <v xml:space="preserve"> </v>
      </c>
      <c r="I47" s="150" t="str">
        <f>IF('Koreksi (p)'!BF48='Isian Keg Perb &amp; Peng'!AS$4,'Isian Keg Perb &amp; Peng'!$A$4,IF('Koreksi (p)'!BF48='Isian Keg Perb &amp; Peng'!AS$5,'Isian Keg Perb &amp; Peng'!$A$5,IF('Koreksi (p)'!BF48='Isian Keg Perb &amp; Peng'!AS$6,'Isian Keg Perb &amp; Peng'!$A$6,IF('Koreksi (p)'!BF48='Isian Keg Perb &amp; Peng'!AS$7,'Isian Keg Perb &amp; Peng'!$A$7,IF('Koreksi (p)'!BF48='Isian Keg Perb &amp; Peng'!AS$8,'Isian Keg Perb &amp; Peng'!$A$8,IF('Koreksi (p)'!BF48='Isian Keg Perb &amp; Peng'!AS$9,'Isian Keg Perb &amp; Peng'!$A$9,IF('Koreksi (p)'!BF48='Isian Keg Perb &amp; Peng'!AS$10,'Isian Keg Perb &amp; Peng'!$A$10,IF('Koreksi (p)'!BF48='Isian Keg Perb &amp; Peng'!AS$11,'Isian Keg Perb &amp; Peng'!$A$11,IF('Koreksi (p)'!BF48='Isian Keg Perb &amp; Peng'!AS$12,'Isian Keg Perb &amp; Peng'!$A$12,IF('Koreksi (p)'!BF48='Isian Keg Perb &amp; Peng'!AS$13,'Isian Keg Perb &amp; Peng'!$A$13," "))))))))))</f>
        <v xml:space="preserve"> </v>
      </c>
      <c r="J47" s="150" t="str">
        <f>IF('Koreksi (p)'!BG48='Isian Keg Perb &amp; Peng'!AT$4,'Isian Keg Perb &amp; Peng'!$A$4,IF('Koreksi (p)'!BG48='Isian Keg Perb &amp; Peng'!AT$5,'Isian Keg Perb &amp; Peng'!$A$5,IF('Koreksi (p)'!BG48='Isian Keg Perb &amp; Peng'!AT$6,'Isian Keg Perb &amp; Peng'!$A$6,IF('Koreksi (p)'!BG48='Isian Keg Perb &amp; Peng'!AT$7,'Isian Keg Perb &amp; Peng'!$A$7,IF('Koreksi (p)'!BG48='Isian Keg Perb &amp; Peng'!AT$8,'Isian Keg Perb &amp; Peng'!$A$8,IF('Koreksi (p)'!BG48='Isian Keg Perb &amp; Peng'!AT$9,'Isian Keg Perb &amp; Peng'!$A$9,IF('Koreksi (p)'!BG48='Isian Keg Perb &amp; Peng'!AT$10,'Isian Keg Perb &amp; Peng'!$A$10,IF('Koreksi (p)'!BG48='Isian Keg Perb &amp; Peng'!AT$11,'Isian Keg Perb &amp; Peng'!$A$11,IF('Koreksi (p)'!BG48='Isian Keg Perb &amp; Peng'!AT$12,'Isian Keg Perb &amp; Peng'!$A$12,IF('Koreksi (p)'!BG48='Isian Keg Perb &amp; Peng'!AT$13,'Isian Keg Perb &amp; Peng'!$A$13," "))))))))))</f>
        <v xml:space="preserve"> </v>
      </c>
      <c r="K47" s="150" t="str">
        <f>IF('Koreksi (p)'!BH48='Isian Keg Perb &amp; Peng'!AU$4,'Isian Keg Perb &amp; Peng'!$A$4,IF('Koreksi (p)'!BH48='Isian Keg Perb &amp; Peng'!AU$5,'Isian Keg Perb &amp; Peng'!$A$5,IF('Koreksi (p)'!BH48='Isian Keg Perb &amp; Peng'!AU$6,'Isian Keg Perb &amp; Peng'!$A$6,IF('Koreksi (p)'!BH48='Isian Keg Perb &amp; Peng'!AU$7,'Isian Keg Perb &amp; Peng'!$A$7,IF('Koreksi (p)'!BH48='Isian Keg Perb &amp; Peng'!AU$8,'Isian Keg Perb &amp; Peng'!$A$8,IF('Koreksi (p)'!BH48='Isian Keg Perb &amp; Peng'!AU$9,'Isian Keg Perb &amp; Peng'!$A$9,IF('Koreksi (p)'!BH48='Isian Keg Perb &amp; Peng'!AU$10,'Isian Keg Perb &amp; Peng'!$A$10,IF('Koreksi (p)'!BH48='Isian Keg Perb &amp; Peng'!AU$11,'Isian Keg Perb &amp; Peng'!$A$11,IF('Koreksi (p)'!BH48='Isian Keg Perb &amp; Peng'!AU$12,'Isian Keg Perb &amp; Peng'!$A$12,IF('Koreksi (p)'!BH48='Isian Keg Perb &amp; Peng'!AU$13,'Isian Keg Perb &amp; Peng'!$A$13," "))))))))))</f>
        <v xml:space="preserve"> </v>
      </c>
      <c r="L47" s="150" t="str">
        <f>IF('Koreksi (p)'!BI48='Isian Keg Perb &amp; Peng'!AV$4,'Isian Keg Perb &amp; Peng'!$A$4,IF('Koreksi (p)'!BI48='Isian Keg Perb &amp; Peng'!AV$5,'Isian Keg Perb &amp; Peng'!$A$5,IF('Koreksi (p)'!BI48='Isian Keg Perb &amp; Peng'!AV$6,'Isian Keg Perb &amp; Peng'!$A$6,IF('Koreksi (p)'!BI48='Isian Keg Perb &amp; Peng'!AV$7,'Isian Keg Perb &amp; Peng'!$A$7,IF('Koreksi (p)'!BI48='Isian Keg Perb &amp; Peng'!AV$8,'Isian Keg Perb &amp; Peng'!$A$8,IF('Koreksi (p)'!BI48='Isian Keg Perb &amp; Peng'!AV$9,'Isian Keg Perb &amp; Peng'!$A$9,IF('Koreksi (p)'!BI48='Isian Keg Perb &amp; Peng'!AV$10,'Isian Keg Perb &amp; Peng'!$A$10,IF('Koreksi (p)'!BI48='Isian Keg Perb &amp; Peng'!AV$11,'Isian Keg Perb &amp; Peng'!$A$11,IF('Koreksi (p)'!BI48='Isian Keg Perb &amp; Peng'!AV$12,'Isian Keg Perb &amp; Peng'!$A$12,IF('Koreksi (p)'!BI48='Isian Keg Perb &amp; Peng'!AV$13,'Isian Keg Perb &amp; Peng'!$A$13," "))))))))))</f>
        <v xml:space="preserve"> </v>
      </c>
      <c r="M47" s="150" t="str">
        <f>IF('Koreksi (p)'!BJ48='Isian Keg Perb &amp; Peng'!AW$4,'Isian Keg Perb &amp; Peng'!$A$4,IF('Koreksi (p)'!BJ48='Isian Keg Perb &amp; Peng'!AW$5,'Isian Keg Perb &amp; Peng'!$A$5,IF('Koreksi (p)'!BJ48='Isian Keg Perb &amp; Peng'!AW$6,'Isian Keg Perb &amp; Peng'!$A$6,IF('Koreksi (p)'!BJ48='Isian Keg Perb &amp; Peng'!AW$7,'Isian Keg Perb &amp; Peng'!$A$7,IF('Koreksi (p)'!BJ48='Isian Keg Perb &amp; Peng'!AW$8,'Isian Keg Perb &amp; Peng'!$A$8,IF('Koreksi (p)'!BJ48='Isian Keg Perb &amp; Peng'!AW$9,'Isian Keg Perb &amp; Peng'!$A$9,IF('Koreksi (p)'!BJ48='Isian Keg Perb &amp; Peng'!AW$10,'Isian Keg Perb &amp; Peng'!$A$10,IF('Koreksi (p)'!BJ48='Isian Keg Perb &amp; Peng'!AW$11,'Isian Keg Perb &amp; Peng'!$A$11,IF('Koreksi (p)'!BJ48='Isian Keg Perb &amp; Peng'!AW$12,'Isian Keg Perb &amp; Peng'!$A$12,IF('Koreksi (p)'!BJ48='Isian Keg Perb &amp; Peng'!AW$13,'Isian Keg Perb &amp; Peng'!$A$13," "))))))))))</f>
        <v xml:space="preserve"> </v>
      </c>
      <c r="N47" s="150" t="str">
        <f>IF('Koreksi (p)'!BK48='Isian Keg Perb &amp; Peng'!AX$4,'Isian Keg Perb &amp; Peng'!$A$4,IF('Koreksi (p)'!BK48='Isian Keg Perb &amp; Peng'!AX$5,'Isian Keg Perb &amp; Peng'!$A$5,IF('Koreksi (p)'!BK48='Isian Keg Perb &amp; Peng'!AX$6,'Isian Keg Perb &amp; Peng'!$A$6,IF('Koreksi (p)'!BK48='Isian Keg Perb &amp; Peng'!AX$7,'Isian Keg Perb &amp; Peng'!$A$7,IF('Koreksi (p)'!BK48='Isian Keg Perb &amp; Peng'!AX$8,'Isian Keg Perb &amp; Peng'!$A$8,IF('Koreksi (p)'!BK48='Isian Keg Perb &amp; Peng'!AX$9,'Isian Keg Perb &amp; Peng'!$A$9,IF('Koreksi (p)'!BK48='Isian Keg Perb &amp; Peng'!AX$10,'Isian Keg Perb &amp; Peng'!$A$10,IF('Koreksi (p)'!BK48='Isian Keg Perb &amp; Peng'!AX$11,'Isian Keg Perb &amp; Peng'!$A$11,IF('Koreksi (p)'!BK48='Isian Keg Perb &amp; Peng'!AX$12,'Isian Keg Perb &amp; Peng'!$A$12,IF('Koreksi (p)'!BK48='Isian Keg Perb &amp; Peng'!AX$13,'Isian Keg Perb &amp; Peng'!$A$13," "))))))))))</f>
        <v xml:space="preserve"> </v>
      </c>
      <c r="O47" s="150" t="str">
        <f>IF('Koreksi (p)'!BL48='Isian Keg Perb &amp; Peng'!AY$4,'Isian Keg Perb &amp; Peng'!$A$4,IF('Koreksi (p)'!BL48='Isian Keg Perb &amp; Peng'!AY$5,'Isian Keg Perb &amp; Peng'!$A$5,IF('Koreksi (p)'!BL48='Isian Keg Perb &amp; Peng'!AY$6,'Isian Keg Perb &amp; Peng'!$A$6,IF('Koreksi (p)'!BL48='Isian Keg Perb &amp; Peng'!AY$7,'Isian Keg Perb &amp; Peng'!$A$7,IF('Koreksi (p)'!BL48='Isian Keg Perb &amp; Peng'!AY$8,'Isian Keg Perb &amp; Peng'!$A$8,IF('Koreksi (p)'!BL48='Isian Keg Perb &amp; Peng'!AY$9,'Isian Keg Perb &amp; Peng'!$A$9,IF('Koreksi (p)'!BL48='Isian Keg Perb &amp; Peng'!AY$10,'Isian Keg Perb &amp; Peng'!$A$10,IF('Koreksi (p)'!BL48='Isian Keg Perb &amp; Peng'!AY$11,'Isian Keg Perb &amp; Peng'!$A$11,IF('Koreksi (p)'!BL48='Isian Keg Perb &amp; Peng'!AY$12,'Isian Keg Perb &amp; Peng'!$A$12,IF('Koreksi (p)'!BL48='Isian Keg Perb &amp; Peng'!AY$13,'Isian Keg Perb &amp; Peng'!$A$13," "))))))))))</f>
        <v xml:space="preserve"> </v>
      </c>
      <c r="P47" s="150" t="str">
        <f>IF('Koreksi (p)'!BM48='Isian Keg Perb &amp; Peng'!AZ$4,'Isian Keg Perb &amp; Peng'!$A$4,IF('Koreksi (p)'!BM48='Isian Keg Perb &amp; Peng'!AZ$5,'Isian Keg Perb &amp; Peng'!$A$5,IF('Koreksi (p)'!BM48='Isian Keg Perb &amp; Peng'!AZ$6,'Isian Keg Perb &amp; Peng'!$A$6,IF('Koreksi (p)'!BM48='Isian Keg Perb &amp; Peng'!AZ$7,'Isian Keg Perb &amp; Peng'!$A$7,IF('Koreksi (p)'!BM48='Isian Keg Perb &amp; Peng'!AZ$8,'Isian Keg Perb &amp; Peng'!$A$8,IF('Koreksi (p)'!BM48='Isian Keg Perb &amp; Peng'!AZ$9,'Isian Keg Perb &amp; Peng'!$A$9,IF('Koreksi (p)'!BM48='Isian Keg Perb &amp; Peng'!AZ$10,'Isian Keg Perb &amp; Peng'!$A$10,IF('Koreksi (p)'!BM48='Isian Keg Perb &amp; Peng'!AZ$11,'Isian Keg Perb &amp; Peng'!$A$11,IF('Koreksi (p)'!BM48='Isian Keg Perb &amp; Peng'!AZ$12,'Isian Keg Perb &amp; Peng'!$A$12,IF('Koreksi (p)'!BM48='Isian Keg Perb &amp; Peng'!AZ$13,'Isian Keg Perb &amp; Peng'!$A$13," "))))))))))</f>
        <v xml:space="preserve"> </v>
      </c>
      <c r="Q47" s="150" t="str">
        <f>IF('Koreksi (p)'!BN48='Isian Keg Perb &amp; Peng'!BA$4,'Isian Keg Perb &amp; Peng'!$A$4,IF('Koreksi (p)'!BN48='Isian Keg Perb &amp; Peng'!BA$5,'Isian Keg Perb &amp; Peng'!$A$5,IF('Koreksi (p)'!BN48='Isian Keg Perb &amp; Peng'!BA$6,'Isian Keg Perb &amp; Peng'!$A$6,IF('Koreksi (p)'!BN48='Isian Keg Perb &amp; Peng'!BA$7,'Isian Keg Perb &amp; Peng'!$A$7,IF('Koreksi (p)'!BN48='Isian Keg Perb &amp; Peng'!BA$8,'Isian Keg Perb &amp; Peng'!$A$8,IF('Koreksi (p)'!BN48='Isian Keg Perb &amp; Peng'!BA$9,'Isian Keg Perb &amp; Peng'!$A$9,IF('Koreksi (p)'!BN48='Isian Keg Perb &amp; Peng'!BA$10,'Isian Keg Perb &amp; Peng'!$A$10,IF('Koreksi (p)'!BN48='Isian Keg Perb &amp; Peng'!BA$11,'Isian Keg Perb &amp; Peng'!$A$11,IF('Koreksi (p)'!BN48='Isian Keg Perb &amp; Peng'!BA$12,'Isian Keg Perb &amp; Peng'!$A$12,IF('Koreksi (p)'!BN48='Isian Keg Perb &amp; Peng'!BA$13,'Isian Keg Perb &amp; Peng'!$A$13," "))))))))))</f>
        <v xml:space="preserve"> </v>
      </c>
      <c r="R47" s="150" t="str">
        <f>IF('Koreksi (p)'!BO48='Isian Keg Perb &amp; Peng'!BB$4,'Isian Keg Perb &amp; Peng'!$A$4,IF('Koreksi (p)'!BO48='Isian Keg Perb &amp; Peng'!BB$5,'Isian Keg Perb &amp; Peng'!$A$5,IF('Koreksi (p)'!BO48='Isian Keg Perb &amp; Peng'!BB$6,'Isian Keg Perb &amp; Peng'!$A$6,IF('Koreksi (p)'!BO48='Isian Keg Perb &amp; Peng'!BB$7,'Isian Keg Perb &amp; Peng'!$A$7,IF('Koreksi (p)'!BO48='Isian Keg Perb &amp; Peng'!BB$8,'Isian Keg Perb &amp; Peng'!$A$8,IF('Koreksi (p)'!BO48='Isian Keg Perb &amp; Peng'!BB$9,'Isian Keg Perb &amp; Peng'!$A$9,IF('Koreksi (p)'!BO48='Isian Keg Perb &amp; Peng'!BB$10,'Isian Keg Perb &amp; Peng'!$A$10,IF('Koreksi (p)'!BO48='Isian Keg Perb &amp; Peng'!BB$11,'Isian Keg Perb &amp; Peng'!$A$11,IF('Koreksi (p)'!BO48='Isian Keg Perb &amp; Peng'!BB$12,'Isian Keg Perb &amp; Peng'!$A$12,IF('Koreksi (p)'!BO48='Isian Keg Perb &amp; Peng'!BB$13,'Isian Keg Perb &amp; Peng'!$A$13," "))))))))))</f>
        <v xml:space="preserve"> </v>
      </c>
      <c r="S47" s="150" t="str">
        <f>IF('Koreksi (p)'!BP48='Isian Keg Perb &amp; Peng'!BC$4,'Isian Keg Perb &amp; Peng'!$A$4,IF('Koreksi (p)'!BP48='Isian Keg Perb &amp; Peng'!BC$5,'Isian Keg Perb &amp; Peng'!$A$5,IF('Koreksi (p)'!BP48='Isian Keg Perb &amp; Peng'!BC$6,'Isian Keg Perb &amp; Peng'!$A$6,IF('Koreksi (p)'!BP48='Isian Keg Perb &amp; Peng'!BC$7,'Isian Keg Perb &amp; Peng'!$A$7,IF('Koreksi (p)'!BP48='Isian Keg Perb &amp; Peng'!BC$8,'Isian Keg Perb &amp; Peng'!$A$8,IF('Koreksi (p)'!BP48='Isian Keg Perb &amp; Peng'!BC$9,'Isian Keg Perb &amp; Peng'!$A$9,IF('Koreksi (p)'!BP48='Isian Keg Perb &amp; Peng'!BC$10,'Isian Keg Perb &amp; Peng'!$A$10,IF('Koreksi (p)'!BP48='Isian Keg Perb &amp; Peng'!BC$11,'Isian Keg Perb &amp; Peng'!$A$11,IF('Koreksi (p)'!BP48='Isian Keg Perb &amp; Peng'!BC$12,'Isian Keg Perb &amp; Peng'!$A$12,IF('Koreksi (p)'!BP48='Isian Keg Perb &amp; Peng'!BC$13,'Isian Keg Perb &amp; Peng'!$A$13," "))))))))))</f>
        <v xml:space="preserve"> </v>
      </c>
      <c r="T47" s="150" t="str">
        <f>IF('Koreksi (p)'!BQ48='Isian Keg Perb &amp; Peng'!BD$4,'Isian Keg Perb &amp; Peng'!$A$4,IF('Koreksi (p)'!BQ48='Isian Keg Perb &amp; Peng'!BD$5,'Isian Keg Perb &amp; Peng'!$A$5,IF('Koreksi (p)'!BQ48='Isian Keg Perb &amp; Peng'!BD$6,'Isian Keg Perb &amp; Peng'!$A$6,IF('Koreksi (p)'!BQ48='Isian Keg Perb &amp; Peng'!BD$7,'Isian Keg Perb &amp; Peng'!$A$7,IF('Koreksi (p)'!BQ48='Isian Keg Perb &amp; Peng'!BD$8,'Isian Keg Perb &amp; Peng'!$A$8,IF('Koreksi (p)'!BQ48='Isian Keg Perb &amp; Peng'!BD$9,'Isian Keg Perb &amp; Peng'!$A$9,IF('Koreksi (p)'!BQ48='Isian Keg Perb &amp; Peng'!BD$10,'Isian Keg Perb &amp; Peng'!$A$10,IF('Koreksi (p)'!BQ48='Isian Keg Perb &amp; Peng'!BD$11,'Isian Keg Perb &amp; Peng'!$A$11,IF('Koreksi (p)'!BQ48='Isian Keg Perb &amp; Peng'!BD$12,'Isian Keg Perb &amp; Peng'!$A$12,IF('Koreksi (p)'!BQ48='Isian Keg Perb &amp; Peng'!BD$13,'Isian Keg Perb &amp; Peng'!$A$13," "))))))))))</f>
        <v xml:space="preserve"> </v>
      </c>
      <c r="U47" s="150" t="str">
        <f>IF('Koreksi (p)'!BR48='Isian Keg Perb &amp; Peng'!BE$4,'Isian Keg Perb &amp; Peng'!$A$4,IF('Koreksi (p)'!BR48='Isian Keg Perb &amp; Peng'!BE$5,'Isian Keg Perb &amp; Peng'!$A$5,IF('Koreksi (p)'!BR48='Isian Keg Perb &amp; Peng'!BE$6,'Isian Keg Perb &amp; Peng'!$A$6,IF('Koreksi (p)'!BR48='Isian Keg Perb &amp; Peng'!BE$7,'Isian Keg Perb &amp; Peng'!$A$7,IF('Koreksi (p)'!BR48='Isian Keg Perb &amp; Peng'!BE$8,'Isian Keg Perb &amp; Peng'!$A$8,IF('Koreksi (p)'!BR48='Isian Keg Perb &amp; Peng'!BE$9,'Isian Keg Perb &amp; Peng'!$A$9,IF('Koreksi (p)'!BR48='Isian Keg Perb &amp; Peng'!BE$10,'Isian Keg Perb &amp; Peng'!$A$10,IF('Koreksi (p)'!BR48='Isian Keg Perb &amp; Peng'!BE$11,'Isian Keg Perb &amp; Peng'!$A$11,IF('Koreksi (p)'!BR48='Isian Keg Perb &amp; Peng'!BE$12,'Isian Keg Perb &amp; Peng'!$A$12,IF('Koreksi (p)'!BR48='Isian Keg Perb &amp; Peng'!BE$13,'Isian Keg Perb &amp; Peng'!$A$13," "))))))))))</f>
        <v xml:space="preserve"> </v>
      </c>
      <c r="V47" s="150" t="str">
        <f>IF('Koreksi (p)'!BS48='Isian Keg Perb &amp; Peng'!BF$4,'Isian Keg Perb &amp; Peng'!$A$4,IF('Koreksi (p)'!BS48='Isian Keg Perb &amp; Peng'!BF$5,'Isian Keg Perb &amp; Peng'!$A$5,IF('Koreksi (p)'!BS48='Isian Keg Perb &amp; Peng'!BF$6,'Isian Keg Perb &amp; Peng'!$A$6,IF('Koreksi (p)'!BS48='Isian Keg Perb &amp; Peng'!BF$7,'Isian Keg Perb &amp; Peng'!$A$7,IF('Koreksi (p)'!BS48='Isian Keg Perb &amp; Peng'!BF$8,'Isian Keg Perb &amp; Peng'!$A$8,IF('Koreksi (p)'!BS48='Isian Keg Perb &amp; Peng'!BF$9,'Isian Keg Perb &amp; Peng'!$A$9,IF('Koreksi (p)'!BS48='Isian Keg Perb &amp; Peng'!BF$10,'Isian Keg Perb &amp; Peng'!$A$10,IF('Koreksi (p)'!BS48='Isian Keg Perb &amp; Peng'!BF$11,'Isian Keg Perb &amp; Peng'!$A$11,IF('Koreksi (p)'!BS48='Isian Keg Perb &amp; Peng'!BF$12,'Isian Keg Perb &amp; Peng'!$A$12,IF('Koreksi (p)'!BS48='Isian Keg Perb &amp; Peng'!BF$13,'Isian Keg Perb &amp; Peng'!$A$13," "))))))))))</f>
        <v xml:space="preserve"> </v>
      </c>
      <c r="W47" s="150" t="str">
        <f>IF('Koreksi (p)'!BT48='Isian Keg Perb &amp; Peng'!BG$4,'Isian Keg Perb &amp; Peng'!$A$4,IF('Koreksi (p)'!BT48='Isian Keg Perb &amp; Peng'!BG$5,'Isian Keg Perb &amp; Peng'!$A$5,IF('Koreksi (p)'!BT48='Isian Keg Perb &amp; Peng'!BG$6,'Isian Keg Perb &amp; Peng'!$A$6,IF('Koreksi (p)'!BT48='Isian Keg Perb &amp; Peng'!BG$7,'Isian Keg Perb &amp; Peng'!$A$7,IF('Koreksi (p)'!BT48='Isian Keg Perb &amp; Peng'!BG$8,'Isian Keg Perb &amp; Peng'!$A$8,IF('Koreksi (p)'!BT48='Isian Keg Perb &amp; Peng'!BG$9,'Isian Keg Perb &amp; Peng'!$A$9,IF('Koreksi (p)'!BT48='Isian Keg Perb &amp; Peng'!BG$10,'Isian Keg Perb &amp; Peng'!$A$10,IF('Koreksi (p)'!BT48='Isian Keg Perb &amp; Peng'!BG$11,'Isian Keg Perb &amp; Peng'!$A$11,IF('Koreksi (p)'!BT48='Isian Keg Perb &amp; Peng'!BG$12,'Isian Keg Perb &amp; Peng'!$A$12,IF('Koreksi (p)'!BT48='Isian Keg Perb &amp; Peng'!BG$13,'Isian Keg Perb &amp; Peng'!$A$13," "))))))))))</f>
        <v xml:space="preserve"> </v>
      </c>
      <c r="X47" s="150" t="str">
        <f>IF('Koreksi (p)'!BU48='Isian Keg Perb &amp; Peng'!BH$4,'Isian Keg Perb &amp; Peng'!$A$4,IF('Koreksi (p)'!BU48='Isian Keg Perb &amp; Peng'!BH$5,'Isian Keg Perb &amp; Peng'!$A$5,IF('Koreksi (p)'!BU48='Isian Keg Perb &amp; Peng'!BH$6,'Isian Keg Perb &amp; Peng'!$A$6,IF('Koreksi (p)'!BU48='Isian Keg Perb &amp; Peng'!BH$7,'Isian Keg Perb &amp; Peng'!$A$7,IF('Koreksi (p)'!BU48='Isian Keg Perb &amp; Peng'!BH$8,'Isian Keg Perb &amp; Peng'!$A$8,IF('Koreksi (p)'!BU48='Isian Keg Perb &amp; Peng'!BH$9,'Isian Keg Perb &amp; Peng'!$A$9,IF('Koreksi (p)'!BU48='Isian Keg Perb &amp; Peng'!BH$10,'Isian Keg Perb &amp; Peng'!$A$10,IF('Koreksi (p)'!BU48='Isian Keg Perb &amp; Peng'!BH$11,'Isian Keg Perb &amp; Peng'!$A$11,IF('Koreksi (p)'!BU48='Isian Keg Perb &amp; Peng'!BH$12,'Isian Keg Perb &amp; Peng'!$A$12,IF('Koreksi (p)'!BU48='Isian Keg Perb &amp; Peng'!BH$13,'Isian Keg Perb &amp; Peng'!$A$13," "))))))))))</f>
        <v xml:space="preserve"> </v>
      </c>
      <c r="Y47" s="150" t="str">
        <f>IF('Koreksi (p)'!BV48='Isian Keg Perb &amp; Peng'!BI$4,'Isian Keg Perb &amp; Peng'!$A$4,IF('Koreksi (p)'!BV48='Isian Keg Perb &amp; Peng'!BI$5,'Isian Keg Perb &amp; Peng'!$A$5,IF('Koreksi (p)'!BV48='Isian Keg Perb &amp; Peng'!BI$6,'Isian Keg Perb &amp; Peng'!$A$6,IF('Koreksi (p)'!BV48='Isian Keg Perb &amp; Peng'!BI$7,'Isian Keg Perb &amp; Peng'!$A$7,IF('Koreksi (p)'!BV48='Isian Keg Perb &amp; Peng'!BI$8,'Isian Keg Perb &amp; Peng'!$A$8,IF('Koreksi (p)'!BV48='Isian Keg Perb &amp; Peng'!BI$9,'Isian Keg Perb &amp; Peng'!$A$9,IF('Koreksi (p)'!BV48='Isian Keg Perb &amp; Peng'!BI$10,'Isian Keg Perb &amp; Peng'!$A$10,IF('Koreksi (p)'!BV48='Isian Keg Perb &amp; Peng'!BI$11,'Isian Keg Perb &amp; Peng'!$A$11,IF('Koreksi (p)'!BV48='Isian Keg Perb &amp; Peng'!BI$12,'Isian Keg Perb &amp; Peng'!$A$12,IF('Koreksi (p)'!BV48='Isian Keg Perb &amp; Peng'!BI$13,'Isian Keg Perb &amp; Peng'!$A$13," "))))))))))</f>
        <v xml:space="preserve"> </v>
      </c>
      <c r="Z47" s="150" t="str">
        <f>IF('Koreksi (p)'!BW48='Isian Keg Perb &amp; Peng'!BJ$4,'Isian Keg Perb &amp; Peng'!$A$4,IF('Koreksi (p)'!BW48='Isian Keg Perb &amp; Peng'!BJ$5,'Isian Keg Perb &amp; Peng'!$A$5,IF('Koreksi (p)'!BW48='Isian Keg Perb &amp; Peng'!BJ$6,'Isian Keg Perb &amp; Peng'!$A$6,IF('Koreksi (p)'!BW48='Isian Keg Perb &amp; Peng'!BJ$7,'Isian Keg Perb &amp; Peng'!$A$7,IF('Koreksi (p)'!BW48='Isian Keg Perb &amp; Peng'!BJ$8,'Isian Keg Perb &amp; Peng'!$A$8,IF('Koreksi (p)'!BW48='Isian Keg Perb &amp; Peng'!BJ$9,'Isian Keg Perb &amp; Peng'!$A$9,IF('Koreksi (p)'!BW48='Isian Keg Perb &amp; Peng'!BJ$10,'Isian Keg Perb &amp; Peng'!$A$10,IF('Koreksi (p)'!BW48='Isian Keg Perb &amp; Peng'!BJ$11,'Isian Keg Perb &amp; Peng'!$A$11,IF('Koreksi (p)'!BW48='Isian Keg Perb &amp; Peng'!BJ$12,'Isian Keg Perb &amp; Peng'!$A$12,IF('Koreksi (p)'!BW48='Isian Keg Perb &amp; Peng'!BJ$13,'Isian Keg Perb &amp; Peng'!$A$13," "))))))))))</f>
        <v xml:space="preserve"> </v>
      </c>
      <c r="AA47" s="150" t="str">
        <f>IF('Koreksi (p)'!BX48='Isian Keg Perb &amp; Peng'!BK$4,'Isian Keg Perb &amp; Peng'!$A$4,IF('Koreksi (p)'!BX48='Isian Keg Perb &amp; Peng'!BK$5,'Isian Keg Perb &amp; Peng'!$A$5,IF('Koreksi (p)'!BX48='Isian Keg Perb &amp; Peng'!BK$6,'Isian Keg Perb &amp; Peng'!$A$6,IF('Koreksi (p)'!BX48='Isian Keg Perb &amp; Peng'!BK$7,'Isian Keg Perb &amp; Peng'!$A$7,IF('Koreksi (p)'!BX48='Isian Keg Perb &amp; Peng'!BK$8,'Isian Keg Perb &amp; Peng'!$A$8,IF('Koreksi (p)'!BX48='Isian Keg Perb &amp; Peng'!BK$9,'Isian Keg Perb &amp; Peng'!$A$9,IF('Koreksi (p)'!BX48='Isian Keg Perb &amp; Peng'!BK$10,'Isian Keg Perb &amp; Peng'!$A$10,IF('Koreksi (p)'!BX48='Isian Keg Perb &amp; Peng'!BK$11,'Isian Keg Perb &amp; Peng'!$A$11,IF('Koreksi (p)'!BX48='Isian Keg Perb &amp; Peng'!BK$12,'Isian Keg Perb &amp; Peng'!$A$12,IF('Koreksi (p)'!BX48='Isian Keg Perb &amp; Peng'!BK$13,'Isian Keg Perb &amp; Peng'!$A$13," "))))))))))</f>
        <v xml:space="preserve"> </v>
      </c>
      <c r="AB47" s="150" t="str">
        <f>IF('Koreksi (p)'!BY48='Isian Keg Perb &amp; Peng'!BL$4,'Isian Keg Perb &amp; Peng'!$A$4,IF('Koreksi (p)'!BY48='Isian Keg Perb &amp; Peng'!BL$5,'Isian Keg Perb &amp; Peng'!$A$5,IF('Koreksi (p)'!BY48='Isian Keg Perb &amp; Peng'!BL$6,'Isian Keg Perb &amp; Peng'!$A$6,IF('Koreksi (p)'!BY48='Isian Keg Perb &amp; Peng'!BL$7,'Isian Keg Perb &amp; Peng'!$A$7,IF('Koreksi (p)'!BY48='Isian Keg Perb &amp; Peng'!BL$8,'Isian Keg Perb &amp; Peng'!$A$8,IF('Koreksi (p)'!BY48='Isian Keg Perb &amp; Peng'!BL$9,'Isian Keg Perb &amp; Peng'!$A$9,IF('Koreksi (p)'!BY48='Isian Keg Perb &amp; Peng'!BL$10,'Isian Keg Perb &amp; Peng'!$A$10,IF('Koreksi (p)'!BY48='Isian Keg Perb &amp; Peng'!BL$11,'Isian Keg Perb &amp; Peng'!$A$11,IF('Koreksi (p)'!BY48='Isian Keg Perb &amp; Peng'!BL$12,'Isian Keg Perb &amp; Peng'!$A$12,IF('Koreksi (p)'!BY48='Isian Keg Perb &amp; Peng'!BL$13,'Isian Keg Perb &amp; Peng'!$A$13," "))))))))))</f>
        <v xml:space="preserve"> </v>
      </c>
      <c r="AC47" s="150" t="str">
        <f>IF('Koreksi (p)'!BZ48='Isian Keg Perb &amp; Peng'!BM$4,'Isian Keg Perb &amp; Peng'!$A$4,IF('Koreksi (p)'!BZ48='Isian Keg Perb &amp; Peng'!BM$5,'Isian Keg Perb &amp; Peng'!$A$5,IF('Koreksi (p)'!BZ48='Isian Keg Perb &amp; Peng'!BM$6,'Isian Keg Perb &amp; Peng'!$A$6,IF('Koreksi (p)'!BZ48='Isian Keg Perb &amp; Peng'!BM$7,'Isian Keg Perb &amp; Peng'!$A$7,IF('Koreksi (p)'!BZ48='Isian Keg Perb &amp; Peng'!BM$8,'Isian Keg Perb &amp; Peng'!$A$8,IF('Koreksi (p)'!BZ48='Isian Keg Perb &amp; Peng'!BM$9,'Isian Keg Perb &amp; Peng'!$A$9,IF('Koreksi (p)'!BZ48='Isian Keg Perb &amp; Peng'!BM$10,'Isian Keg Perb &amp; Peng'!$A$10,IF('Koreksi (p)'!BZ48='Isian Keg Perb &amp; Peng'!BM$11,'Isian Keg Perb &amp; Peng'!$A$11,IF('Koreksi (p)'!BZ48='Isian Keg Perb &amp; Peng'!BM$12,'Isian Keg Perb &amp; Peng'!$A$12,IF('Koreksi (p)'!BZ48='Isian Keg Perb &amp; Peng'!BM$13,'Isian Keg Perb &amp; Peng'!$A$13," "))))))))))</f>
        <v xml:space="preserve"> </v>
      </c>
      <c r="AD47" s="150" t="str">
        <f>IF('Koreksi (p)'!CA48='Isian Keg Perb &amp; Peng'!BN$4,'Isian Keg Perb &amp; Peng'!$A$4,IF('Koreksi (p)'!CA48='Isian Keg Perb &amp; Peng'!BN$5,'Isian Keg Perb &amp; Peng'!$A$5,IF('Koreksi (p)'!CA48='Isian Keg Perb &amp; Peng'!BN$6,'Isian Keg Perb &amp; Peng'!$A$6,IF('Koreksi (p)'!CA48='Isian Keg Perb &amp; Peng'!BN$7,'Isian Keg Perb &amp; Peng'!$A$7,IF('Koreksi (p)'!CA48='Isian Keg Perb &amp; Peng'!BN$8,'Isian Keg Perb &amp; Peng'!$A$8,IF('Koreksi (p)'!CA48='Isian Keg Perb &amp; Peng'!BN$9,'Isian Keg Perb &amp; Peng'!$A$9,IF('Koreksi (p)'!CA48='Isian Keg Perb &amp; Peng'!BN$10,'Isian Keg Perb &amp; Peng'!$A$10,IF('Koreksi (p)'!CA48='Isian Keg Perb &amp; Peng'!BN$11,'Isian Keg Perb &amp; Peng'!$A$11,IF('Koreksi (p)'!CA48='Isian Keg Perb &amp; Peng'!BN$12,'Isian Keg Perb &amp; Peng'!$A$12,IF('Koreksi (p)'!CA48='Isian Keg Perb &amp; Peng'!BN$13,'Isian Keg Perb &amp; Peng'!$A$13," "))))))))))</f>
        <v xml:space="preserve"> </v>
      </c>
      <c r="AE47" s="150" t="str">
        <f>IF('Koreksi (p)'!CB48='Isian Keg Perb &amp; Peng'!BO$4,'Isian Keg Perb &amp; Peng'!$A$4,IF('Koreksi (p)'!CB48='Isian Keg Perb &amp; Peng'!BO$5,'Isian Keg Perb &amp; Peng'!$A$5,IF('Koreksi (p)'!CB48='Isian Keg Perb &amp; Peng'!BO$6,'Isian Keg Perb &amp; Peng'!$A$6,IF('Koreksi (p)'!CB48='Isian Keg Perb &amp; Peng'!BO$7,'Isian Keg Perb &amp; Peng'!$A$7,IF('Koreksi (p)'!CB48='Isian Keg Perb &amp; Peng'!BO$8,'Isian Keg Perb &amp; Peng'!$A$8,IF('Koreksi (p)'!CB48='Isian Keg Perb &amp; Peng'!BO$9,'Isian Keg Perb &amp; Peng'!$A$9,IF('Koreksi (p)'!CB48='Isian Keg Perb &amp; Peng'!BO$10,'Isian Keg Perb &amp; Peng'!$A$10,IF('Koreksi (p)'!CB48='Isian Keg Perb &amp; Peng'!BO$11,'Isian Keg Perb &amp; Peng'!$A$11,IF('Koreksi (p)'!CB48='Isian Keg Perb &amp; Peng'!BO$12,'Isian Keg Perb &amp; Peng'!$A$12,IF('Koreksi (p)'!CB48='Isian Keg Perb &amp; Peng'!BO$13,'Isian Keg Perb &amp; Peng'!$A$13," "))))))))))</f>
        <v xml:space="preserve"> </v>
      </c>
      <c r="AF47" s="150" t="str">
        <f>IF('Koreksi (p)'!CC48='Isian Keg Perb &amp; Peng'!BP$4,'Isian Keg Perb &amp; Peng'!$A$4,IF('Koreksi (p)'!CC48='Isian Keg Perb &amp; Peng'!BP$5,'Isian Keg Perb &amp; Peng'!$A$5,IF('Koreksi (p)'!CC48='Isian Keg Perb &amp; Peng'!BP$6,'Isian Keg Perb &amp; Peng'!$A$6,IF('Koreksi (p)'!CC48='Isian Keg Perb &amp; Peng'!BP$7,'Isian Keg Perb &amp; Peng'!$A$7,IF('Koreksi (p)'!CC48='Isian Keg Perb &amp; Peng'!BP$8,'Isian Keg Perb &amp; Peng'!$A$8,IF('Koreksi (p)'!CC48='Isian Keg Perb &amp; Peng'!BP$9,'Isian Keg Perb &amp; Peng'!$A$9,IF('Koreksi (p)'!CC48='Isian Keg Perb &amp; Peng'!BP$10,'Isian Keg Perb &amp; Peng'!$A$10,IF('Koreksi (p)'!CC48='Isian Keg Perb &amp; Peng'!BP$11,'Isian Keg Perb &amp; Peng'!$A$11,IF('Koreksi (p)'!CC48='Isian Keg Perb &amp; Peng'!BP$12,'Isian Keg Perb &amp; Peng'!$A$12,IF('Koreksi (p)'!CC48='Isian Keg Perb &amp; Peng'!BP$13,'Isian Keg Perb &amp; Peng'!$A$13," "))))))))))</f>
        <v xml:space="preserve"> </v>
      </c>
      <c r="AG47" s="150" t="str">
        <f>IF('Koreksi (p)'!CD48='Isian Keg Perb &amp; Peng'!BQ$4,'Isian Keg Perb &amp; Peng'!$A$4,IF('Koreksi (p)'!CD48='Isian Keg Perb &amp; Peng'!BQ$5,'Isian Keg Perb &amp; Peng'!$A$5,IF('Koreksi (p)'!CD48='Isian Keg Perb &amp; Peng'!BQ$6,'Isian Keg Perb &amp; Peng'!$A$6,IF('Koreksi (p)'!CD48='Isian Keg Perb &amp; Peng'!BQ$7,'Isian Keg Perb &amp; Peng'!$A$7,IF('Koreksi (p)'!CD48='Isian Keg Perb &amp; Peng'!BQ$8,'Isian Keg Perb &amp; Peng'!$A$8,IF('Koreksi (p)'!CD48='Isian Keg Perb &amp; Peng'!BQ$9,'Isian Keg Perb &amp; Peng'!$A$9,IF('Koreksi (p)'!CD48='Isian Keg Perb &amp; Peng'!BQ$10,'Isian Keg Perb &amp; Peng'!$A$10,IF('Koreksi (p)'!CD48='Isian Keg Perb &amp; Peng'!BQ$11,'Isian Keg Perb &amp; Peng'!$A$11,IF('Koreksi (p)'!CD48='Isian Keg Perb &amp; Peng'!BQ$12,'Isian Keg Perb &amp; Peng'!$A$12,IF('Koreksi (p)'!CD48='Isian Keg Perb &amp; Peng'!BQ$13,'Isian Keg Perb &amp; Peng'!$A$13," "))))))))))</f>
        <v xml:space="preserve"> </v>
      </c>
      <c r="AH47" s="150" t="str">
        <f>IF('Koreksi (p)'!CE48='Isian Keg Perb &amp; Peng'!BR$4,'Isian Keg Perb &amp; Peng'!$A$4,IF('Koreksi (p)'!CE48='Isian Keg Perb &amp; Peng'!BR$5,'Isian Keg Perb &amp; Peng'!$A$5,IF('Koreksi (p)'!CE48='Isian Keg Perb &amp; Peng'!BR$6,'Isian Keg Perb &amp; Peng'!$A$6,IF('Koreksi (p)'!CE48='Isian Keg Perb &amp; Peng'!BR$7,'Isian Keg Perb &amp; Peng'!$A$7,IF('Koreksi (p)'!CE48='Isian Keg Perb &amp; Peng'!BR$8,'Isian Keg Perb &amp; Peng'!$A$8,IF('Koreksi (p)'!CE48='Isian Keg Perb &amp; Peng'!BR$9,'Isian Keg Perb &amp; Peng'!$A$9,IF('Koreksi (p)'!CE48='Isian Keg Perb &amp; Peng'!BR$10,'Isian Keg Perb &amp; Peng'!$A$10,IF('Koreksi (p)'!CE48='Isian Keg Perb &amp; Peng'!BR$11,'Isian Keg Perb &amp; Peng'!$A$11,IF('Koreksi (p)'!CE48='Isian Keg Perb &amp; Peng'!BR$12,'Isian Keg Perb &amp; Peng'!$A$12,IF('Koreksi (p)'!CE48='Isian Keg Perb &amp; Peng'!BR$13,'Isian Keg Perb &amp; Peng'!$A$13," "))))))))))</f>
        <v xml:space="preserve"> </v>
      </c>
      <c r="AI47" s="150" t="str">
        <f>IF('Koreksi (p)'!CF48='Isian Keg Perb &amp; Peng'!BS$4,'Isian Keg Perb &amp; Peng'!$A$4,IF('Koreksi (p)'!CF48='Isian Keg Perb &amp; Peng'!BS$5,'Isian Keg Perb &amp; Peng'!$A$5,IF('Koreksi (p)'!CF48='Isian Keg Perb &amp; Peng'!BS$6,'Isian Keg Perb &amp; Peng'!$A$6,IF('Koreksi (p)'!CF48='Isian Keg Perb &amp; Peng'!BS$7,'Isian Keg Perb &amp; Peng'!$A$7,IF('Koreksi (p)'!CF48='Isian Keg Perb &amp; Peng'!BS$8,'Isian Keg Perb &amp; Peng'!$A$8,IF('Koreksi (p)'!CF48='Isian Keg Perb &amp; Peng'!BS$9,'Isian Keg Perb &amp; Peng'!$A$9,IF('Koreksi (p)'!CF48='Isian Keg Perb &amp; Peng'!BS$10,'Isian Keg Perb &amp; Peng'!$A$10,IF('Koreksi (p)'!CF48='Isian Keg Perb &amp; Peng'!BS$11,'Isian Keg Perb &amp; Peng'!$A$11,IF('Koreksi (p)'!CF48='Isian Keg Perb &amp; Peng'!BS$12,'Isian Keg Perb &amp; Peng'!$A$12,IF('Koreksi (p)'!CF48='Isian Keg Perb &amp; Peng'!BS$13,'Isian Keg Perb &amp; Peng'!$A$13," "))))))))))</f>
        <v xml:space="preserve"> </v>
      </c>
      <c r="AJ47" s="150" t="str">
        <f>IF('Koreksi (p)'!CG48='Isian Keg Perb &amp; Peng'!BT$4,'Isian Keg Perb &amp; Peng'!$A$4,IF('Koreksi (p)'!CG48='Isian Keg Perb &amp; Peng'!BT$5,'Isian Keg Perb &amp; Peng'!$A$5,IF('Koreksi (p)'!CG48='Isian Keg Perb &amp; Peng'!BT$6,'Isian Keg Perb &amp; Peng'!$A$6,IF('Koreksi (p)'!CG48='Isian Keg Perb &amp; Peng'!BT$7,'Isian Keg Perb &amp; Peng'!$A$7,IF('Koreksi (p)'!CG48='Isian Keg Perb &amp; Peng'!BT$8,'Isian Keg Perb &amp; Peng'!$A$8,IF('Koreksi (p)'!CG48='Isian Keg Perb &amp; Peng'!BT$9,'Isian Keg Perb &amp; Peng'!$A$9,IF('Koreksi (p)'!CG48='Isian Keg Perb &amp; Peng'!BT$10,'Isian Keg Perb &amp; Peng'!$A$10,IF('Koreksi (p)'!CG48='Isian Keg Perb &amp; Peng'!BT$11,'Isian Keg Perb &amp; Peng'!$A$11,IF('Koreksi (p)'!CG48='Isian Keg Perb &amp; Peng'!BT$12,'Isian Keg Perb &amp; Peng'!$A$12,IF('Koreksi (p)'!CG48='Isian Keg Perb &amp; Peng'!BT$13,'Isian Keg Perb &amp; Peng'!$A$13," "))))))))))</f>
        <v xml:space="preserve"> </v>
      </c>
      <c r="AK47" s="150" t="str">
        <f>IF('Koreksi (p)'!CH48='Isian Keg Perb &amp; Peng'!BU$4,'Isian Keg Perb &amp; Peng'!$A$4,IF('Koreksi (p)'!CH48='Isian Keg Perb &amp; Peng'!BU$5,'Isian Keg Perb &amp; Peng'!$A$5,IF('Koreksi (p)'!CH48='Isian Keg Perb &amp; Peng'!BU$6,'Isian Keg Perb &amp; Peng'!$A$6,IF('Koreksi (p)'!CH48='Isian Keg Perb &amp; Peng'!BU$7,'Isian Keg Perb &amp; Peng'!$A$7,IF('Koreksi (p)'!CH48='Isian Keg Perb &amp; Peng'!BU$8,'Isian Keg Perb &amp; Peng'!$A$8,IF('Koreksi (p)'!CH48='Isian Keg Perb &amp; Peng'!BU$9,'Isian Keg Perb &amp; Peng'!$A$9,IF('Koreksi (p)'!CH48='Isian Keg Perb &amp; Peng'!BU$10,'Isian Keg Perb &amp; Peng'!$A$10,IF('Koreksi (p)'!CH48='Isian Keg Perb &amp; Peng'!BU$11,'Isian Keg Perb &amp; Peng'!$A$11,IF('Koreksi (p)'!CH48='Isian Keg Perb &amp; Peng'!BU$12,'Isian Keg Perb &amp; Peng'!$A$12,IF('Koreksi (p)'!CH48='Isian Keg Perb &amp; Peng'!BU$13,'Isian Keg Perb &amp; Peng'!$A$13," "))))))))))</f>
        <v xml:space="preserve"> </v>
      </c>
      <c r="AL47" s="150" t="str">
        <f>IF('Koreksi (p)'!CI48='Isian Keg Perb &amp; Peng'!BV$4,'Isian Keg Perb &amp; Peng'!$A$4,IF('Koreksi (p)'!CI48='Isian Keg Perb &amp; Peng'!BV$5,'Isian Keg Perb &amp; Peng'!$A$5,IF('Koreksi (p)'!CI48='Isian Keg Perb &amp; Peng'!BV$6,'Isian Keg Perb &amp; Peng'!$A$6,IF('Koreksi (p)'!CI48='Isian Keg Perb &amp; Peng'!BV$7,'Isian Keg Perb &amp; Peng'!$A$7,IF('Koreksi (p)'!CI48='Isian Keg Perb &amp; Peng'!BV$8,'Isian Keg Perb &amp; Peng'!$A$8,IF('Koreksi (p)'!CI48='Isian Keg Perb &amp; Peng'!BV$9,'Isian Keg Perb &amp; Peng'!$A$9,IF('Koreksi (p)'!CI48='Isian Keg Perb &amp; Peng'!BV$10,'Isian Keg Perb &amp; Peng'!$A$10,IF('Koreksi (p)'!CI48='Isian Keg Perb &amp; Peng'!BV$11,'Isian Keg Perb &amp; Peng'!$A$11,IF('Koreksi (p)'!CI48='Isian Keg Perb &amp; Peng'!BV$12,'Isian Keg Perb &amp; Peng'!$A$12,IF('Koreksi (p)'!CI48='Isian Keg Perb &amp; Peng'!BV$13,'Isian Keg Perb &amp; Peng'!$A$13," "))))))))))</f>
        <v xml:space="preserve"> </v>
      </c>
      <c r="AM47" s="150" t="str">
        <f>IF('Koreksi (p)'!CJ48='Isian Keg Perb &amp; Peng'!BW$4,'Isian Keg Perb &amp; Peng'!$A$4,IF('Koreksi (p)'!CJ48='Isian Keg Perb &amp; Peng'!BW$5,'Isian Keg Perb &amp; Peng'!$A$5,IF('Koreksi (p)'!CJ48='Isian Keg Perb &amp; Peng'!BW$6,'Isian Keg Perb &amp; Peng'!$A$6,IF('Koreksi (p)'!CJ48='Isian Keg Perb &amp; Peng'!BW$7,'Isian Keg Perb &amp; Peng'!$A$7,IF('Koreksi (p)'!CJ48='Isian Keg Perb &amp; Peng'!BW$8,'Isian Keg Perb &amp; Peng'!$A$8,IF('Koreksi (p)'!CJ48='Isian Keg Perb &amp; Peng'!BW$9,'Isian Keg Perb &amp; Peng'!$A$9,IF('Koreksi (p)'!CJ48='Isian Keg Perb &amp; Peng'!BW$10,'Isian Keg Perb &amp; Peng'!$A$10,IF('Koreksi (p)'!CJ48='Isian Keg Perb &amp; Peng'!BW$11,'Isian Keg Perb &amp; Peng'!$A$11,IF('Koreksi (p)'!CJ48='Isian Keg Perb &amp; Peng'!BW$12,'Isian Keg Perb &amp; Peng'!$A$12,IF('Koreksi (p)'!CJ48='Isian Keg Perb &amp; Peng'!BW$13,'Isian Keg Perb &amp; Peng'!$A$13," "))))))))))</f>
        <v xml:space="preserve"> </v>
      </c>
      <c r="AN47" s="150" t="str">
        <f>IF('Koreksi (p)'!CK48='Isian Keg Perb &amp; Peng'!BX$4,'Isian Keg Perb &amp; Peng'!$A$4,IF('Koreksi (p)'!CK48='Isian Keg Perb &amp; Peng'!BX$5,'Isian Keg Perb &amp; Peng'!$A$5,IF('Koreksi (p)'!CK48='Isian Keg Perb &amp; Peng'!BX$6,'Isian Keg Perb &amp; Peng'!$A$6,IF('Koreksi (p)'!CK48='Isian Keg Perb &amp; Peng'!BX$7,'Isian Keg Perb &amp; Peng'!$A$7,IF('Koreksi (p)'!CK48='Isian Keg Perb &amp; Peng'!BX$8,'Isian Keg Perb &amp; Peng'!$A$8,IF('Koreksi (p)'!CK48='Isian Keg Perb &amp; Peng'!BX$9,'Isian Keg Perb &amp; Peng'!$A$9,IF('Koreksi (p)'!CK48='Isian Keg Perb &amp; Peng'!BX$10,'Isian Keg Perb &amp; Peng'!$A$10,IF('Koreksi (p)'!CK48='Isian Keg Perb &amp; Peng'!BX$11,'Isian Keg Perb &amp; Peng'!$A$11,IF('Koreksi (p)'!CK48='Isian Keg Perb &amp; Peng'!BX$12,'Isian Keg Perb &amp; Peng'!$A$12,IF('Koreksi (p)'!CK48='Isian Keg Perb &amp; Peng'!BX$13,'Isian Keg Perb &amp; Peng'!$A$13," "))))))))))</f>
        <v xml:space="preserve"> </v>
      </c>
      <c r="AO47" s="150" t="str">
        <f>IF('Koreksi (p)'!CL48='Isian Keg Perb &amp; Peng'!BY$4,'Isian Keg Perb &amp; Peng'!$A$4,IF('Koreksi (p)'!CL48='Isian Keg Perb &amp; Peng'!BY$5,'Isian Keg Perb &amp; Peng'!$A$5,IF('Koreksi (p)'!CL48='Isian Keg Perb &amp; Peng'!BY$6,'Isian Keg Perb &amp; Peng'!$A$6,IF('Koreksi (p)'!CL48='Isian Keg Perb &amp; Peng'!BY$7,'Isian Keg Perb &amp; Peng'!$A$7,IF('Koreksi (p)'!CL48='Isian Keg Perb &amp; Peng'!BY$8,'Isian Keg Perb &amp; Peng'!$A$8,IF('Koreksi (p)'!CL48='Isian Keg Perb &amp; Peng'!BY$9,'Isian Keg Perb &amp; Peng'!$A$9,IF('Koreksi (p)'!CL48='Isian Keg Perb &amp; Peng'!BY$10,'Isian Keg Perb &amp; Peng'!$A$10,IF('Koreksi (p)'!CL48='Isian Keg Perb &amp; Peng'!BY$11,'Isian Keg Perb &amp; Peng'!$A$11,IF('Koreksi (p)'!CL48='Isian Keg Perb &amp; Peng'!BY$12,'Isian Keg Perb &amp; Peng'!$A$12,IF('Koreksi (p)'!CL48='Isian Keg Perb &amp; Peng'!BY$13,'Isian Keg Perb &amp; Peng'!$A$13," "))))))))))</f>
        <v xml:space="preserve"> </v>
      </c>
      <c r="AP47" s="150" t="str">
        <f>IF('Koreksi (p)'!CM48='Isian Keg Perb &amp; Peng'!BZ$4,'Isian Keg Perb &amp; Peng'!$A$4,IF('Koreksi (p)'!CM48='Isian Keg Perb &amp; Peng'!BZ$5,'Isian Keg Perb &amp; Peng'!$A$5,IF('Koreksi (p)'!CM48='Isian Keg Perb &amp; Peng'!BZ$6,'Isian Keg Perb &amp; Peng'!$A$6,IF('Koreksi (p)'!CM48='Isian Keg Perb &amp; Peng'!BZ$7,'Isian Keg Perb &amp; Peng'!$A$7,IF('Koreksi (p)'!CM48='Isian Keg Perb &amp; Peng'!BZ$8,'Isian Keg Perb &amp; Peng'!$A$8,IF('Koreksi (p)'!CM48='Isian Keg Perb &amp; Peng'!BZ$9,'Isian Keg Perb &amp; Peng'!$A$9,IF('Koreksi (p)'!CM48='Isian Keg Perb &amp; Peng'!BZ$10,'Isian Keg Perb &amp; Peng'!$A$10,IF('Koreksi (p)'!CM48='Isian Keg Perb &amp; Peng'!BZ$11,'Isian Keg Perb &amp; Peng'!$A$11,IF('Koreksi (p)'!CM48='Isian Keg Perb &amp; Peng'!BZ$12,'Isian Keg Perb &amp; Peng'!$A$12,IF('Koreksi (p)'!CM48='Isian Keg Perb &amp; Peng'!BZ$13,'Isian Keg Perb &amp; Peng'!$A$13," "))))))))))</f>
        <v xml:space="preserve"> </v>
      </c>
      <c r="AQ47" s="150" t="str">
        <f>IF('Koreksi (p)'!CN48='Isian Keg Perb &amp; Peng'!CA$4,'Isian Keg Perb &amp; Peng'!$A$4,IF('Koreksi (p)'!CN48='Isian Keg Perb &amp; Peng'!CA$5,'Isian Keg Perb &amp; Peng'!$A$5,IF('Koreksi (p)'!CN48='Isian Keg Perb &amp; Peng'!CA$6,'Isian Keg Perb &amp; Peng'!$A$6,IF('Koreksi (p)'!CN48='Isian Keg Perb &amp; Peng'!CA$7,'Isian Keg Perb &amp; Peng'!$A$7,IF('Koreksi (p)'!CN48='Isian Keg Perb &amp; Peng'!CA$8,'Isian Keg Perb &amp; Peng'!$A$8,IF('Koreksi (p)'!CN48='Isian Keg Perb &amp; Peng'!CA$9,'Isian Keg Perb &amp; Peng'!$A$9,IF('Koreksi (p)'!CN48='Isian Keg Perb &amp; Peng'!CA$10,'Isian Keg Perb &amp; Peng'!$A$10,IF('Koreksi (p)'!CN48='Isian Keg Perb &amp; Peng'!CA$11,'Isian Keg Perb &amp; Peng'!$A$11,IF('Koreksi (p)'!CN48='Isian Keg Perb &amp; Peng'!CA$12,'Isian Keg Perb &amp; Peng'!$A$12,IF('Koreksi (p)'!CN48='Isian Keg Perb &amp; Peng'!CA$13,'Isian Keg Perb &amp; Peng'!$A$13," "))))))))))</f>
        <v xml:space="preserve"> </v>
      </c>
      <c r="AR47" s="150" t="str">
        <f>IF('Koreksi (p)'!CO48='Isian Keg Perb &amp; Peng'!CB$4,'Isian Keg Perb &amp; Peng'!$A$4,IF('Koreksi (p)'!CO48='Isian Keg Perb &amp; Peng'!CB$5,'Isian Keg Perb &amp; Peng'!$A$5,IF('Koreksi (p)'!CO48='Isian Keg Perb &amp; Peng'!CB$6,'Isian Keg Perb &amp; Peng'!$A$6,IF('Koreksi (p)'!CO48='Isian Keg Perb &amp; Peng'!CB$7,'Isian Keg Perb &amp; Peng'!$A$7,IF('Koreksi (p)'!CO48='Isian Keg Perb &amp; Peng'!CB$8,'Isian Keg Perb &amp; Peng'!$A$8,IF('Koreksi (p)'!CO48='Isian Keg Perb &amp; Peng'!CB$9,'Isian Keg Perb &amp; Peng'!$A$9,IF('Koreksi (p)'!CO48='Isian Keg Perb &amp; Peng'!CB$10,'Isian Keg Perb &amp; Peng'!$A$10,IF('Koreksi (p)'!CO48='Isian Keg Perb &amp; Peng'!CB$11,'Isian Keg Perb &amp; Peng'!$A$11,IF('Koreksi (p)'!CO48='Isian Keg Perb &amp; Peng'!CB$12,'Isian Keg Perb &amp; Peng'!$A$12,IF('Koreksi (p)'!CO48='Isian Keg Perb &amp; Peng'!CB$13,'Isian Keg Perb &amp; Peng'!$A$13," "))))))))))</f>
        <v xml:space="preserve"> </v>
      </c>
      <c r="AS47" s="150" t="str">
        <f>IF('Koreksi (p)'!CP48='Isian Keg Perb &amp; Peng'!CC$4,'Isian Keg Perb &amp; Peng'!$A$4,IF('Koreksi (p)'!CP48='Isian Keg Perb &amp; Peng'!CC$5,'Isian Keg Perb &amp; Peng'!$A$5,IF('Koreksi (p)'!CP48='Isian Keg Perb &amp; Peng'!CC$6,'Isian Keg Perb &amp; Peng'!$A$6,IF('Koreksi (p)'!CP48='Isian Keg Perb &amp; Peng'!CC$7,'Isian Keg Perb &amp; Peng'!$A$7,IF('Koreksi (p)'!CP48='Isian Keg Perb &amp; Peng'!CC$8,'Isian Keg Perb &amp; Peng'!$A$8,IF('Koreksi (p)'!CP48='Isian Keg Perb &amp; Peng'!CC$9,'Isian Keg Perb &amp; Peng'!$A$9,IF('Koreksi (p)'!CP48='Isian Keg Perb &amp; Peng'!CC$10,'Isian Keg Perb &amp; Peng'!$A$10,IF('Koreksi (p)'!CP48='Isian Keg Perb &amp; Peng'!CC$11,'Isian Keg Perb &amp; Peng'!$A$11,IF('Koreksi (p)'!CP48='Isian Keg Perb &amp; Peng'!CC$12,'Isian Keg Perb &amp; Peng'!$A$12,IF('Koreksi (p)'!CP48='Isian Keg Perb &amp; Peng'!CC$13,'Isian Keg Perb &amp; Peng'!$A$13," "))))))))))</f>
        <v xml:space="preserve"> </v>
      </c>
      <c r="AT47" s="150" t="str">
        <f t="shared" si="0"/>
        <v xml:space="preserve">                                        </v>
      </c>
      <c r="AU47" s="150" t="e">
        <f t="shared" si="1"/>
        <v>#VALUE!</v>
      </c>
      <c r="AV47" s="150" t="str">
        <f t="shared" si="2"/>
        <v/>
      </c>
      <c r="AW47" s="150" t="e">
        <f t="shared" si="3"/>
        <v>#VALUE!</v>
      </c>
      <c r="AX47" s="150" t="str">
        <f t="shared" si="4"/>
        <v/>
      </c>
      <c r="AY47" s="150" t="e">
        <f t="shared" si="5"/>
        <v>#VALUE!</v>
      </c>
      <c r="AZ47" s="150" t="str">
        <f t="shared" si="6"/>
        <v/>
      </c>
      <c r="BA47" s="150" t="e">
        <f t="shared" si="7"/>
        <v>#VALUE!</v>
      </c>
      <c r="BB47" s="150" t="str">
        <f t="shared" si="8"/>
        <v/>
      </c>
      <c r="BC47" s="150" t="e">
        <f t="shared" si="9"/>
        <v>#VALUE!</v>
      </c>
      <c r="BD47" s="150" t="str">
        <f t="shared" si="10"/>
        <v/>
      </c>
      <c r="BE47" s="150" t="e">
        <f t="shared" si="11"/>
        <v>#VALUE!</v>
      </c>
      <c r="BF47" s="150" t="str">
        <f t="shared" si="12"/>
        <v/>
      </c>
      <c r="BG47" s="150" t="e">
        <f t="shared" si="13"/>
        <v>#VALUE!</v>
      </c>
      <c r="BH47" s="150" t="str">
        <f t="shared" si="14"/>
        <v/>
      </c>
      <c r="BI47" s="150" t="e">
        <f t="shared" si="15"/>
        <v>#VALUE!</v>
      </c>
      <c r="BJ47" s="150" t="str">
        <f t="shared" si="16"/>
        <v/>
      </c>
      <c r="BK47" s="150" t="e">
        <f t="shared" si="17"/>
        <v>#VALUE!</v>
      </c>
      <c r="BL47" s="150" t="str">
        <f t="shared" si="18"/>
        <v/>
      </c>
      <c r="BM47" s="150" t="e">
        <f t="shared" si="19"/>
        <v>#VALUE!</v>
      </c>
      <c r="BN47" s="150" t="str">
        <f t="shared" si="20"/>
        <v/>
      </c>
      <c r="BO47" s="26" t="str">
        <f t="shared" si="21"/>
        <v/>
      </c>
      <c r="BP47" s="27" t="str">
        <f>IF(E47="X",'Isian Keg Perb &amp; Peng'!$CE$4,"")</f>
        <v/>
      </c>
      <c r="BQ47" s="27" t="str">
        <f>IF(E47="X",'Isian Keg Perb &amp; Peng'!$CF$4,"")</f>
        <v/>
      </c>
    </row>
    <row r="48" spans="2:69" s="30" customFormat="1" ht="59.25" hidden="1" customHeight="1">
      <c r="B48" s="27">
        <f>'Analisis (p)'!A50</f>
        <v>37</v>
      </c>
      <c r="C48" s="25">
        <f>'Analisis (p)'!B50</f>
        <v>0</v>
      </c>
      <c r="D48" s="32"/>
      <c r="E48" s="27" t="str">
        <f>'Analisis (p)'!CJ50</f>
        <v/>
      </c>
      <c r="F48" s="150" t="str">
        <f>IF('Koreksi (p)'!BC49='Isian Keg Perb &amp; Peng'!AP$4,'Isian Keg Perb &amp; Peng'!$A$4,IF('Koreksi (p)'!BC49='Isian Keg Perb &amp; Peng'!AP$5,'Isian Keg Perb &amp; Peng'!$A$5,IF('Koreksi (p)'!BC49='Isian Keg Perb &amp; Peng'!AP$6,'Isian Keg Perb &amp; Peng'!$A$6,IF('Koreksi (p)'!BC49='Isian Keg Perb &amp; Peng'!AP$7,'Isian Keg Perb &amp; Peng'!$A$7,IF('Koreksi (p)'!BC49='Isian Keg Perb &amp; Peng'!AP$8,'Isian Keg Perb &amp; Peng'!$A$8,IF('Koreksi (p)'!BC49='Isian Keg Perb &amp; Peng'!AP$9,'Isian Keg Perb &amp; Peng'!$A$9,IF('Koreksi (p)'!BC49='Isian Keg Perb &amp; Peng'!AP$10,'Isian Keg Perb &amp; Peng'!$A$10,IF('Koreksi (p)'!BC49='Isian Keg Perb &amp; Peng'!AP$11,'Isian Keg Perb &amp; Peng'!$A$11,IF('Koreksi (p)'!BC49='Isian Keg Perb &amp; Peng'!AP$12,'Isian Keg Perb &amp; Peng'!$A$12,IF('Koreksi (p)'!BC49='Isian Keg Perb &amp; Peng'!AP$13,'Isian Keg Perb &amp; Peng'!$A$13," "))))))))))</f>
        <v xml:space="preserve"> </v>
      </c>
      <c r="G48" s="150" t="str">
        <f>IF('Koreksi (p)'!BD49='Isian Keg Perb &amp; Peng'!AQ$4,'Isian Keg Perb &amp; Peng'!$A$4,IF('Koreksi (p)'!BD49='Isian Keg Perb &amp; Peng'!AQ$5,'Isian Keg Perb &amp; Peng'!$A$5,IF('Koreksi (p)'!BD49='Isian Keg Perb &amp; Peng'!AQ$6,'Isian Keg Perb &amp; Peng'!$A$6,IF('Koreksi (p)'!BD49='Isian Keg Perb &amp; Peng'!AQ$7,'Isian Keg Perb &amp; Peng'!$A$7,IF('Koreksi (p)'!BD49='Isian Keg Perb &amp; Peng'!AQ$8,'Isian Keg Perb &amp; Peng'!$A$8,IF('Koreksi (p)'!BD49='Isian Keg Perb &amp; Peng'!AQ$9,'Isian Keg Perb &amp; Peng'!$A$9,IF('Koreksi (p)'!BD49='Isian Keg Perb &amp; Peng'!AQ$10,'Isian Keg Perb &amp; Peng'!$A$10,IF('Koreksi (p)'!BD49='Isian Keg Perb &amp; Peng'!AQ$11,'Isian Keg Perb &amp; Peng'!$A$11,IF('Koreksi (p)'!BD49='Isian Keg Perb &amp; Peng'!AQ$12,'Isian Keg Perb &amp; Peng'!$A$12,IF('Koreksi (p)'!BD49='Isian Keg Perb &amp; Peng'!AQ$13,'Isian Keg Perb &amp; Peng'!$A$13," "))))))))))</f>
        <v xml:space="preserve"> </v>
      </c>
      <c r="H48" s="150" t="str">
        <f>IF('Koreksi (p)'!BE49='Isian Keg Perb &amp; Peng'!AR$4,'Isian Keg Perb &amp; Peng'!$A$4,IF('Koreksi (p)'!BE49='Isian Keg Perb &amp; Peng'!AR$5,'Isian Keg Perb &amp; Peng'!$A$5,IF('Koreksi (p)'!BE49='Isian Keg Perb &amp; Peng'!AR$6,'Isian Keg Perb &amp; Peng'!$A$6,IF('Koreksi (p)'!BE49='Isian Keg Perb &amp; Peng'!AR$7,'Isian Keg Perb &amp; Peng'!$A$7,IF('Koreksi (p)'!BE49='Isian Keg Perb &amp; Peng'!AR$8,'Isian Keg Perb &amp; Peng'!$A$8,IF('Koreksi (p)'!BE49='Isian Keg Perb &amp; Peng'!AR$9,'Isian Keg Perb &amp; Peng'!$A$9,IF('Koreksi (p)'!BE49='Isian Keg Perb &amp; Peng'!AR$10,'Isian Keg Perb &amp; Peng'!$A$10,IF('Koreksi (p)'!BE49='Isian Keg Perb &amp; Peng'!AR$11,'Isian Keg Perb &amp; Peng'!$A$11,IF('Koreksi (p)'!BE49='Isian Keg Perb &amp; Peng'!AR$12,'Isian Keg Perb &amp; Peng'!$A$12,IF('Koreksi (p)'!BE49='Isian Keg Perb &amp; Peng'!AR$13,'Isian Keg Perb &amp; Peng'!$A$13," "))))))))))</f>
        <v xml:space="preserve"> </v>
      </c>
      <c r="I48" s="150" t="str">
        <f>IF('Koreksi (p)'!BF49='Isian Keg Perb &amp; Peng'!AS$4,'Isian Keg Perb &amp; Peng'!$A$4,IF('Koreksi (p)'!BF49='Isian Keg Perb &amp; Peng'!AS$5,'Isian Keg Perb &amp; Peng'!$A$5,IF('Koreksi (p)'!BF49='Isian Keg Perb &amp; Peng'!AS$6,'Isian Keg Perb &amp; Peng'!$A$6,IF('Koreksi (p)'!BF49='Isian Keg Perb &amp; Peng'!AS$7,'Isian Keg Perb &amp; Peng'!$A$7,IF('Koreksi (p)'!BF49='Isian Keg Perb &amp; Peng'!AS$8,'Isian Keg Perb &amp; Peng'!$A$8,IF('Koreksi (p)'!BF49='Isian Keg Perb &amp; Peng'!AS$9,'Isian Keg Perb &amp; Peng'!$A$9,IF('Koreksi (p)'!BF49='Isian Keg Perb &amp; Peng'!AS$10,'Isian Keg Perb &amp; Peng'!$A$10,IF('Koreksi (p)'!BF49='Isian Keg Perb &amp; Peng'!AS$11,'Isian Keg Perb &amp; Peng'!$A$11,IF('Koreksi (p)'!BF49='Isian Keg Perb &amp; Peng'!AS$12,'Isian Keg Perb &amp; Peng'!$A$12,IF('Koreksi (p)'!BF49='Isian Keg Perb &amp; Peng'!AS$13,'Isian Keg Perb &amp; Peng'!$A$13," "))))))))))</f>
        <v xml:space="preserve"> </v>
      </c>
      <c r="J48" s="150" t="str">
        <f>IF('Koreksi (p)'!BG49='Isian Keg Perb &amp; Peng'!AT$4,'Isian Keg Perb &amp; Peng'!$A$4,IF('Koreksi (p)'!BG49='Isian Keg Perb &amp; Peng'!AT$5,'Isian Keg Perb &amp; Peng'!$A$5,IF('Koreksi (p)'!BG49='Isian Keg Perb &amp; Peng'!AT$6,'Isian Keg Perb &amp; Peng'!$A$6,IF('Koreksi (p)'!BG49='Isian Keg Perb &amp; Peng'!AT$7,'Isian Keg Perb &amp; Peng'!$A$7,IF('Koreksi (p)'!BG49='Isian Keg Perb &amp; Peng'!AT$8,'Isian Keg Perb &amp; Peng'!$A$8,IF('Koreksi (p)'!BG49='Isian Keg Perb &amp; Peng'!AT$9,'Isian Keg Perb &amp; Peng'!$A$9,IF('Koreksi (p)'!BG49='Isian Keg Perb &amp; Peng'!AT$10,'Isian Keg Perb &amp; Peng'!$A$10,IF('Koreksi (p)'!BG49='Isian Keg Perb &amp; Peng'!AT$11,'Isian Keg Perb &amp; Peng'!$A$11,IF('Koreksi (p)'!BG49='Isian Keg Perb &amp; Peng'!AT$12,'Isian Keg Perb &amp; Peng'!$A$12,IF('Koreksi (p)'!BG49='Isian Keg Perb &amp; Peng'!AT$13,'Isian Keg Perb &amp; Peng'!$A$13," "))))))))))</f>
        <v xml:space="preserve"> </v>
      </c>
      <c r="K48" s="150" t="str">
        <f>IF('Koreksi (p)'!BH49='Isian Keg Perb &amp; Peng'!AU$4,'Isian Keg Perb &amp; Peng'!$A$4,IF('Koreksi (p)'!BH49='Isian Keg Perb &amp; Peng'!AU$5,'Isian Keg Perb &amp; Peng'!$A$5,IF('Koreksi (p)'!BH49='Isian Keg Perb &amp; Peng'!AU$6,'Isian Keg Perb &amp; Peng'!$A$6,IF('Koreksi (p)'!BH49='Isian Keg Perb &amp; Peng'!AU$7,'Isian Keg Perb &amp; Peng'!$A$7,IF('Koreksi (p)'!BH49='Isian Keg Perb &amp; Peng'!AU$8,'Isian Keg Perb &amp; Peng'!$A$8,IF('Koreksi (p)'!BH49='Isian Keg Perb &amp; Peng'!AU$9,'Isian Keg Perb &amp; Peng'!$A$9,IF('Koreksi (p)'!BH49='Isian Keg Perb &amp; Peng'!AU$10,'Isian Keg Perb &amp; Peng'!$A$10,IF('Koreksi (p)'!BH49='Isian Keg Perb &amp; Peng'!AU$11,'Isian Keg Perb &amp; Peng'!$A$11,IF('Koreksi (p)'!BH49='Isian Keg Perb &amp; Peng'!AU$12,'Isian Keg Perb &amp; Peng'!$A$12,IF('Koreksi (p)'!BH49='Isian Keg Perb &amp; Peng'!AU$13,'Isian Keg Perb &amp; Peng'!$A$13," "))))))))))</f>
        <v xml:space="preserve"> </v>
      </c>
      <c r="L48" s="150" t="str">
        <f>IF('Koreksi (p)'!BI49='Isian Keg Perb &amp; Peng'!AV$4,'Isian Keg Perb &amp; Peng'!$A$4,IF('Koreksi (p)'!BI49='Isian Keg Perb &amp; Peng'!AV$5,'Isian Keg Perb &amp; Peng'!$A$5,IF('Koreksi (p)'!BI49='Isian Keg Perb &amp; Peng'!AV$6,'Isian Keg Perb &amp; Peng'!$A$6,IF('Koreksi (p)'!BI49='Isian Keg Perb &amp; Peng'!AV$7,'Isian Keg Perb &amp; Peng'!$A$7,IF('Koreksi (p)'!BI49='Isian Keg Perb &amp; Peng'!AV$8,'Isian Keg Perb &amp; Peng'!$A$8,IF('Koreksi (p)'!BI49='Isian Keg Perb &amp; Peng'!AV$9,'Isian Keg Perb &amp; Peng'!$A$9,IF('Koreksi (p)'!BI49='Isian Keg Perb &amp; Peng'!AV$10,'Isian Keg Perb &amp; Peng'!$A$10,IF('Koreksi (p)'!BI49='Isian Keg Perb &amp; Peng'!AV$11,'Isian Keg Perb &amp; Peng'!$A$11,IF('Koreksi (p)'!BI49='Isian Keg Perb &amp; Peng'!AV$12,'Isian Keg Perb &amp; Peng'!$A$12,IF('Koreksi (p)'!BI49='Isian Keg Perb &amp; Peng'!AV$13,'Isian Keg Perb &amp; Peng'!$A$13," "))))))))))</f>
        <v xml:space="preserve"> </v>
      </c>
      <c r="M48" s="150" t="str">
        <f>IF('Koreksi (p)'!BJ49='Isian Keg Perb &amp; Peng'!AW$4,'Isian Keg Perb &amp; Peng'!$A$4,IF('Koreksi (p)'!BJ49='Isian Keg Perb &amp; Peng'!AW$5,'Isian Keg Perb &amp; Peng'!$A$5,IF('Koreksi (p)'!BJ49='Isian Keg Perb &amp; Peng'!AW$6,'Isian Keg Perb &amp; Peng'!$A$6,IF('Koreksi (p)'!BJ49='Isian Keg Perb &amp; Peng'!AW$7,'Isian Keg Perb &amp; Peng'!$A$7,IF('Koreksi (p)'!BJ49='Isian Keg Perb &amp; Peng'!AW$8,'Isian Keg Perb &amp; Peng'!$A$8,IF('Koreksi (p)'!BJ49='Isian Keg Perb &amp; Peng'!AW$9,'Isian Keg Perb &amp; Peng'!$A$9,IF('Koreksi (p)'!BJ49='Isian Keg Perb &amp; Peng'!AW$10,'Isian Keg Perb &amp; Peng'!$A$10,IF('Koreksi (p)'!BJ49='Isian Keg Perb &amp; Peng'!AW$11,'Isian Keg Perb &amp; Peng'!$A$11,IF('Koreksi (p)'!BJ49='Isian Keg Perb &amp; Peng'!AW$12,'Isian Keg Perb &amp; Peng'!$A$12,IF('Koreksi (p)'!BJ49='Isian Keg Perb &amp; Peng'!AW$13,'Isian Keg Perb &amp; Peng'!$A$13," "))))))))))</f>
        <v xml:space="preserve"> </v>
      </c>
      <c r="N48" s="150" t="str">
        <f>IF('Koreksi (p)'!BK49='Isian Keg Perb &amp; Peng'!AX$4,'Isian Keg Perb &amp; Peng'!$A$4,IF('Koreksi (p)'!BK49='Isian Keg Perb &amp; Peng'!AX$5,'Isian Keg Perb &amp; Peng'!$A$5,IF('Koreksi (p)'!BK49='Isian Keg Perb &amp; Peng'!AX$6,'Isian Keg Perb &amp; Peng'!$A$6,IF('Koreksi (p)'!BK49='Isian Keg Perb &amp; Peng'!AX$7,'Isian Keg Perb &amp; Peng'!$A$7,IF('Koreksi (p)'!BK49='Isian Keg Perb &amp; Peng'!AX$8,'Isian Keg Perb &amp; Peng'!$A$8,IF('Koreksi (p)'!BK49='Isian Keg Perb &amp; Peng'!AX$9,'Isian Keg Perb &amp; Peng'!$A$9,IF('Koreksi (p)'!BK49='Isian Keg Perb &amp; Peng'!AX$10,'Isian Keg Perb &amp; Peng'!$A$10,IF('Koreksi (p)'!BK49='Isian Keg Perb &amp; Peng'!AX$11,'Isian Keg Perb &amp; Peng'!$A$11,IF('Koreksi (p)'!BK49='Isian Keg Perb &amp; Peng'!AX$12,'Isian Keg Perb &amp; Peng'!$A$12,IF('Koreksi (p)'!BK49='Isian Keg Perb &amp; Peng'!AX$13,'Isian Keg Perb &amp; Peng'!$A$13," "))))))))))</f>
        <v xml:space="preserve"> </v>
      </c>
      <c r="O48" s="150" t="str">
        <f>IF('Koreksi (p)'!BL49='Isian Keg Perb &amp; Peng'!AY$4,'Isian Keg Perb &amp; Peng'!$A$4,IF('Koreksi (p)'!BL49='Isian Keg Perb &amp; Peng'!AY$5,'Isian Keg Perb &amp; Peng'!$A$5,IF('Koreksi (p)'!BL49='Isian Keg Perb &amp; Peng'!AY$6,'Isian Keg Perb &amp; Peng'!$A$6,IF('Koreksi (p)'!BL49='Isian Keg Perb &amp; Peng'!AY$7,'Isian Keg Perb &amp; Peng'!$A$7,IF('Koreksi (p)'!BL49='Isian Keg Perb &amp; Peng'!AY$8,'Isian Keg Perb &amp; Peng'!$A$8,IF('Koreksi (p)'!BL49='Isian Keg Perb &amp; Peng'!AY$9,'Isian Keg Perb &amp; Peng'!$A$9,IF('Koreksi (p)'!BL49='Isian Keg Perb &amp; Peng'!AY$10,'Isian Keg Perb &amp; Peng'!$A$10,IF('Koreksi (p)'!BL49='Isian Keg Perb &amp; Peng'!AY$11,'Isian Keg Perb &amp; Peng'!$A$11,IF('Koreksi (p)'!BL49='Isian Keg Perb &amp; Peng'!AY$12,'Isian Keg Perb &amp; Peng'!$A$12,IF('Koreksi (p)'!BL49='Isian Keg Perb &amp; Peng'!AY$13,'Isian Keg Perb &amp; Peng'!$A$13," "))))))))))</f>
        <v xml:space="preserve"> </v>
      </c>
      <c r="P48" s="150" t="str">
        <f>IF('Koreksi (p)'!BM49='Isian Keg Perb &amp; Peng'!AZ$4,'Isian Keg Perb &amp; Peng'!$A$4,IF('Koreksi (p)'!BM49='Isian Keg Perb &amp; Peng'!AZ$5,'Isian Keg Perb &amp; Peng'!$A$5,IF('Koreksi (p)'!BM49='Isian Keg Perb &amp; Peng'!AZ$6,'Isian Keg Perb &amp; Peng'!$A$6,IF('Koreksi (p)'!BM49='Isian Keg Perb &amp; Peng'!AZ$7,'Isian Keg Perb &amp; Peng'!$A$7,IF('Koreksi (p)'!BM49='Isian Keg Perb &amp; Peng'!AZ$8,'Isian Keg Perb &amp; Peng'!$A$8,IF('Koreksi (p)'!BM49='Isian Keg Perb &amp; Peng'!AZ$9,'Isian Keg Perb &amp; Peng'!$A$9,IF('Koreksi (p)'!BM49='Isian Keg Perb &amp; Peng'!AZ$10,'Isian Keg Perb &amp; Peng'!$A$10,IF('Koreksi (p)'!BM49='Isian Keg Perb &amp; Peng'!AZ$11,'Isian Keg Perb &amp; Peng'!$A$11,IF('Koreksi (p)'!BM49='Isian Keg Perb &amp; Peng'!AZ$12,'Isian Keg Perb &amp; Peng'!$A$12,IF('Koreksi (p)'!BM49='Isian Keg Perb &amp; Peng'!AZ$13,'Isian Keg Perb &amp; Peng'!$A$13," "))))))))))</f>
        <v xml:space="preserve"> </v>
      </c>
      <c r="Q48" s="150" t="str">
        <f>IF('Koreksi (p)'!BN49='Isian Keg Perb &amp; Peng'!BA$4,'Isian Keg Perb &amp; Peng'!$A$4,IF('Koreksi (p)'!BN49='Isian Keg Perb &amp; Peng'!BA$5,'Isian Keg Perb &amp; Peng'!$A$5,IF('Koreksi (p)'!BN49='Isian Keg Perb &amp; Peng'!BA$6,'Isian Keg Perb &amp; Peng'!$A$6,IF('Koreksi (p)'!BN49='Isian Keg Perb &amp; Peng'!BA$7,'Isian Keg Perb &amp; Peng'!$A$7,IF('Koreksi (p)'!BN49='Isian Keg Perb &amp; Peng'!BA$8,'Isian Keg Perb &amp; Peng'!$A$8,IF('Koreksi (p)'!BN49='Isian Keg Perb &amp; Peng'!BA$9,'Isian Keg Perb &amp; Peng'!$A$9,IF('Koreksi (p)'!BN49='Isian Keg Perb &amp; Peng'!BA$10,'Isian Keg Perb &amp; Peng'!$A$10,IF('Koreksi (p)'!BN49='Isian Keg Perb &amp; Peng'!BA$11,'Isian Keg Perb &amp; Peng'!$A$11,IF('Koreksi (p)'!BN49='Isian Keg Perb &amp; Peng'!BA$12,'Isian Keg Perb &amp; Peng'!$A$12,IF('Koreksi (p)'!BN49='Isian Keg Perb &amp; Peng'!BA$13,'Isian Keg Perb &amp; Peng'!$A$13," "))))))))))</f>
        <v xml:space="preserve"> </v>
      </c>
      <c r="R48" s="150" t="str">
        <f>IF('Koreksi (p)'!BO49='Isian Keg Perb &amp; Peng'!BB$4,'Isian Keg Perb &amp; Peng'!$A$4,IF('Koreksi (p)'!BO49='Isian Keg Perb &amp; Peng'!BB$5,'Isian Keg Perb &amp; Peng'!$A$5,IF('Koreksi (p)'!BO49='Isian Keg Perb &amp; Peng'!BB$6,'Isian Keg Perb &amp; Peng'!$A$6,IF('Koreksi (p)'!BO49='Isian Keg Perb &amp; Peng'!BB$7,'Isian Keg Perb &amp; Peng'!$A$7,IF('Koreksi (p)'!BO49='Isian Keg Perb &amp; Peng'!BB$8,'Isian Keg Perb &amp; Peng'!$A$8,IF('Koreksi (p)'!BO49='Isian Keg Perb &amp; Peng'!BB$9,'Isian Keg Perb &amp; Peng'!$A$9,IF('Koreksi (p)'!BO49='Isian Keg Perb &amp; Peng'!BB$10,'Isian Keg Perb &amp; Peng'!$A$10,IF('Koreksi (p)'!BO49='Isian Keg Perb &amp; Peng'!BB$11,'Isian Keg Perb &amp; Peng'!$A$11,IF('Koreksi (p)'!BO49='Isian Keg Perb &amp; Peng'!BB$12,'Isian Keg Perb &amp; Peng'!$A$12,IF('Koreksi (p)'!BO49='Isian Keg Perb &amp; Peng'!BB$13,'Isian Keg Perb &amp; Peng'!$A$13," "))))))))))</f>
        <v xml:space="preserve"> </v>
      </c>
      <c r="S48" s="150" t="str">
        <f>IF('Koreksi (p)'!BP49='Isian Keg Perb &amp; Peng'!BC$4,'Isian Keg Perb &amp; Peng'!$A$4,IF('Koreksi (p)'!BP49='Isian Keg Perb &amp; Peng'!BC$5,'Isian Keg Perb &amp; Peng'!$A$5,IF('Koreksi (p)'!BP49='Isian Keg Perb &amp; Peng'!BC$6,'Isian Keg Perb &amp; Peng'!$A$6,IF('Koreksi (p)'!BP49='Isian Keg Perb &amp; Peng'!BC$7,'Isian Keg Perb &amp; Peng'!$A$7,IF('Koreksi (p)'!BP49='Isian Keg Perb &amp; Peng'!BC$8,'Isian Keg Perb &amp; Peng'!$A$8,IF('Koreksi (p)'!BP49='Isian Keg Perb &amp; Peng'!BC$9,'Isian Keg Perb &amp; Peng'!$A$9,IF('Koreksi (p)'!BP49='Isian Keg Perb &amp; Peng'!BC$10,'Isian Keg Perb &amp; Peng'!$A$10,IF('Koreksi (p)'!BP49='Isian Keg Perb &amp; Peng'!BC$11,'Isian Keg Perb &amp; Peng'!$A$11,IF('Koreksi (p)'!BP49='Isian Keg Perb &amp; Peng'!BC$12,'Isian Keg Perb &amp; Peng'!$A$12,IF('Koreksi (p)'!BP49='Isian Keg Perb &amp; Peng'!BC$13,'Isian Keg Perb &amp; Peng'!$A$13," "))))))))))</f>
        <v xml:space="preserve"> </v>
      </c>
      <c r="T48" s="150" t="str">
        <f>IF('Koreksi (p)'!BQ49='Isian Keg Perb &amp; Peng'!BD$4,'Isian Keg Perb &amp; Peng'!$A$4,IF('Koreksi (p)'!BQ49='Isian Keg Perb &amp; Peng'!BD$5,'Isian Keg Perb &amp; Peng'!$A$5,IF('Koreksi (p)'!BQ49='Isian Keg Perb &amp; Peng'!BD$6,'Isian Keg Perb &amp; Peng'!$A$6,IF('Koreksi (p)'!BQ49='Isian Keg Perb &amp; Peng'!BD$7,'Isian Keg Perb &amp; Peng'!$A$7,IF('Koreksi (p)'!BQ49='Isian Keg Perb &amp; Peng'!BD$8,'Isian Keg Perb &amp; Peng'!$A$8,IF('Koreksi (p)'!BQ49='Isian Keg Perb &amp; Peng'!BD$9,'Isian Keg Perb &amp; Peng'!$A$9,IF('Koreksi (p)'!BQ49='Isian Keg Perb &amp; Peng'!BD$10,'Isian Keg Perb &amp; Peng'!$A$10,IF('Koreksi (p)'!BQ49='Isian Keg Perb &amp; Peng'!BD$11,'Isian Keg Perb &amp; Peng'!$A$11,IF('Koreksi (p)'!BQ49='Isian Keg Perb &amp; Peng'!BD$12,'Isian Keg Perb &amp; Peng'!$A$12,IF('Koreksi (p)'!BQ49='Isian Keg Perb &amp; Peng'!BD$13,'Isian Keg Perb &amp; Peng'!$A$13," "))))))))))</f>
        <v xml:space="preserve"> </v>
      </c>
      <c r="U48" s="150" t="str">
        <f>IF('Koreksi (p)'!BR49='Isian Keg Perb &amp; Peng'!BE$4,'Isian Keg Perb &amp; Peng'!$A$4,IF('Koreksi (p)'!BR49='Isian Keg Perb &amp; Peng'!BE$5,'Isian Keg Perb &amp; Peng'!$A$5,IF('Koreksi (p)'!BR49='Isian Keg Perb &amp; Peng'!BE$6,'Isian Keg Perb &amp; Peng'!$A$6,IF('Koreksi (p)'!BR49='Isian Keg Perb &amp; Peng'!BE$7,'Isian Keg Perb &amp; Peng'!$A$7,IF('Koreksi (p)'!BR49='Isian Keg Perb &amp; Peng'!BE$8,'Isian Keg Perb &amp; Peng'!$A$8,IF('Koreksi (p)'!BR49='Isian Keg Perb &amp; Peng'!BE$9,'Isian Keg Perb &amp; Peng'!$A$9,IF('Koreksi (p)'!BR49='Isian Keg Perb &amp; Peng'!BE$10,'Isian Keg Perb &amp; Peng'!$A$10,IF('Koreksi (p)'!BR49='Isian Keg Perb &amp; Peng'!BE$11,'Isian Keg Perb &amp; Peng'!$A$11,IF('Koreksi (p)'!BR49='Isian Keg Perb &amp; Peng'!BE$12,'Isian Keg Perb &amp; Peng'!$A$12,IF('Koreksi (p)'!BR49='Isian Keg Perb &amp; Peng'!BE$13,'Isian Keg Perb &amp; Peng'!$A$13," "))))))))))</f>
        <v xml:space="preserve"> </v>
      </c>
      <c r="V48" s="150" t="str">
        <f>IF('Koreksi (p)'!BS49='Isian Keg Perb &amp; Peng'!BF$4,'Isian Keg Perb &amp; Peng'!$A$4,IF('Koreksi (p)'!BS49='Isian Keg Perb &amp; Peng'!BF$5,'Isian Keg Perb &amp; Peng'!$A$5,IF('Koreksi (p)'!BS49='Isian Keg Perb &amp; Peng'!BF$6,'Isian Keg Perb &amp; Peng'!$A$6,IF('Koreksi (p)'!BS49='Isian Keg Perb &amp; Peng'!BF$7,'Isian Keg Perb &amp; Peng'!$A$7,IF('Koreksi (p)'!BS49='Isian Keg Perb &amp; Peng'!BF$8,'Isian Keg Perb &amp; Peng'!$A$8,IF('Koreksi (p)'!BS49='Isian Keg Perb &amp; Peng'!BF$9,'Isian Keg Perb &amp; Peng'!$A$9,IF('Koreksi (p)'!BS49='Isian Keg Perb &amp; Peng'!BF$10,'Isian Keg Perb &amp; Peng'!$A$10,IF('Koreksi (p)'!BS49='Isian Keg Perb &amp; Peng'!BF$11,'Isian Keg Perb &amp; Peng'!$A$11,IF('Koreksi (p)'!BS49='Isian Keg Perb &amp; Peng'!BF$12,'Isian Keg Perb &amp; Peng'!$A$12,IF('Koreksi (p)'!BS49='Isian Keg Perb &amp; Peng'!BF$13,'Isian Keg Perb &amp; Peng'!$A$13," "))))))))))</f>
        <v xml:space="preserve"> </v>
      </c>
      <c r="W48" s="150" t="str">
        <f>IF('Koreksi (p)'!BT49='Isian Keg Perb &amp; Peng'!BG$4,'Isian Keg Perb &amp; Peng'!$A$4,IF('Koreksi (p)'!BT49='Isian Keg Perb &amp; Peng'!BG$5,'Isian Keg Perb &amp; Peng'!$A$5,IF('Koreksi (p)'!BT49='Isian Keg Perb &amp; Peng'!BG$6,'Isian Keg Perb &amp; Peng'!$A$6,IF('Koreksi (p)'!BT49='Isian Keg Perb &amp; Peng'!BG$7,'Isian Keg Perb &amp; Peng'!$A$7,IF('Koreksi (p)'!BT49='Isian Keg Perb &amp; Peng'!BG$8,'Isian Keg Perb &amp; Peng'!$A$8,IF('Koreksi (p)'!BT49='Isian Keg Perb &amp; Peng'!BG$9,'Isian Keg Perb &amp; Peng'!$A$9,IF('Koreksi (p)'!BT49='Isian Keg Perb &amp; Peng'!BG$10,'Isian Keg Perb &amp; Peng'!$A$10,IF('Koreksi (p)'!BT49='Isian Keg Perb &amp; Peng'!BG$11,'Isian Keg Perb &amp; Peng'!$A$11,IF('Koreksi (p)'!BT49='Isian Keg Perb &amp; Peng'!BG$12,'Isian Keg Perb &amp; Peng'!$A$12,IF('Koreksi (p)'!BT49='Isian Keg Perb &amp; Peng'!BG$13,'Isian Keg Perb &amp; Peng'!$A$13," "))))))))))</f>
        <v xml:space="preserve"> </v>
      </c>
      <c r="X48" s="150" t="str">
        <f>IF('Koreksi (p)'!BU49='Isian Keg Perb &amp; Peng'!BH$4,'Isian Keg Perb &amp; Peng'!$A$4,IF('Koreksi (p)'!BU49='Isian Keg Perb &amp; Peng'!BH$5,'Isian Keg Perb &amp; Peng'!$A$5,IF('Koreksi (p)'!BU49='Isian Keg Perb &amp; Peng'!BH$6,'Isian Keg Perb &amp; Peng'!$A$6,IF('Koreksi (p)'!BU49='Isian Keg Perb &amp; Peng'!BH$7,'Isian Keg Perb &amp; Peng'!$A$7,IF('Koreksi (p)'!BU49='Isian Keg Perb &amp; Peng'!BH$8,'Isian Keg Perb &amp; Peng'!$A$8,IF('Koreksi (p)'!BU49='Isian Keg Perb &amp; Peng'!BH$9,'Isian Keg Perb &amp; Peng'!$A$9,IF('Koreksi (p)'!BU49='Isian Keg Perb &amp; Peng'!BH$10,'Isian Keg Perb &amp; Peng'!$A$10,IF('Koreksi (p)'!BU49='Isian Keg Perb &amp; Peng'!BH$11,'Isian Keg Perb &amp; Peng'!$A$11,IF('Koreksi (p)'!BU49='Isian Keg Perb &amp; Peng'!BH$12,'Isian Keg Perb &amp; Peng'!$A$12,IF('Koreksi (p)'!BU49='Isian Keg Perb &amp; Peng'!BH$13,'Isian Keg Perb &amp; Peng'!$A$13," "))))))))))</f>
        <v xml:space="preserve"> </v>
      </c>
      <c r="Y48" s="150" t="str">
        <f>IF('Koreksi (p)'!BV49='Isian Keg Perb &amp; Peng'!BI$4,'Isian Keg Perb &amp; Peng'!$A$4,IF('Koreksi (p)'!BV49='Isian Keg Perb &amp; Peng'!BI$5,'Isian Keg Perb &amp; Peng'!$A$5,IF('Koreksi (p)'!BV49='Isian Keg Perb &amp; Peng'!BI$6,'Isian Keg Perb &amp; Peng'!$A$6,IF('Koreksi (p)'!BV49='Isian Keg Perb &amp; Peng'!BI$7,'Isian Keg Perb &amp; Peng'!$A$7,IF('Koreksi (p)'!BV49='Isian Keg Perb &amp; Peng'!BI$8,'Isian Keg Perb &amp; Peng'!$A$8,IF('Koreksi (p)'!BV49='Isian Keg Perb &amp; Peng'!BI$9,'Isian Keg Perb &amp; Peng'!$A$9,IF('Koreksi (p)'!BV49='Isian Keg Perb &amp; Peng'!BI$10,'Isian Keg Perb &amp; Peng'!$A$10,IF('Koreksi (p)'!BV49='Isian Keg Perb &amp; Peng'!BI$11,'Isian Keg Perb &amp; Peng'!$A$11,IF('Koreksi (p)'!BV49='Isian Keg Perb &amp; Peng'!BI$12,'Isian Keg Perb &amp; Peng'!$A$12,IF('Koreksi (p)'!BV49='Isian Keg Perb &amp; Peng'!BI$13,'Isian Keg Perb &amp; Peng'!$A$13," "))))))))))</f>
        <v xml:space="preserve"> </v>
      </c>
      <c r="Z48" s="150" t="str">
        <f>IF('Koreksi (p)'!BW49='Isian Keg Perb &amp; Peng'!BJ$4,'Isian Keg Perb &amp; Peng'!$A$4,IF('Koreksi (p)'!BW49='Isian Keg Perb &amp; Peng'!BJ$5,'Isian Keg Perb &amp; Peng'!$A$5,IF('Koreksi (p)'!BW49='Isian Keg Perb &amp; Peng'!BJ$6,'Isian Keg Perb &amp; Peng'!$A$6,IF('Koreksi (p)'!BW49='Isian Keg Perb &amp; Peng'!BJ$7,'Isian Keg Perb &amp; Peng'!$A$7,IF('Koreksi (p)'!BW49='Isian Keg Perb &amp; Peng'!BJ$8,'Isian Keg Perb &amp; Peng'!$A$8,IF('Koreksi (p)'!BW49='Isian Keg Perb &amp; Peng'!BJ$9,'Isian Keg Perb &amp; Peng'!$A$9,IF('Koreksi (p)'!BW49='Isian Keg Perb &amp; Peng'!BJ$10,'Isian Keg Perb &amp; Peng'!$A$10,IF('Koreksi (p)'!BW49='Isian Keg Perb &amp; Peng'!BJ$11,'Isian Keg Perb &amp; Peng'!$A$11,IF('Koreksi (p)'!BW49='Isian Keg Perb &amp; Peng'!BJ$12,'Isian Keg Perb &amp; Peng'!$A$12,IF('Koreksi (p)'!BW49='Isian Keg Perb &amp; Peng'!BJ$13,'Isian Keg Perb &amp; Peng'!$A$13," "))))))))))</f>
        <v xml:space="preserve"> </v>
      </c>
      <c r="AA48" s="150" t="str">
        <f>IF('Koreksi (p)'!BX49='Isian Keg Perb &amp; Peng'!BK$4,'Isian Keg Perb &amp; Peng'!$A$4,IF('Koreksi (p)'!BX49='Isian Keg Perb &amp; Peng'!BK$5,'Isian Keg Perb &amp; Peng'!$A$5,IF('Koreksi (p)'!BX49='Isian Keg Perb &amp; Peng'!BK$6,'Isian Keg Perb &amp; Peng'!$A$6,IF('Koreksi (p)'!BX49='Isian Keg Perb &amp; Peng'!BK$7,'Isian Keg Perb &amp; Peng'!$A$7,IF('Koreksi (p)'!BX49='Isian Keg Perb &amp; Peng'!BK$8,'Isian Keg Perb &amp; Peng'!$A$8,IF('Koreksi (p)'!BX49='Isian Keg Perb &amp; Peng'!BK$9,'Isian Keg Perb &amp; Peng'!$A$9,IF('Koreksi (p)'!BX49='Isian Keg Perb &amp; Peng'!BK$10,'Isian Keg Perb &amp; Peng'!$A$10,IF('Koreksi (p)'!BX49='Isian Keg Perb &amp; Peng'!BK$11,'Isian Keg Perb &amp; Peng'!$A$11,IF('Koreksi (p)'!BX49='Isian Keg Perb &amp; Peng'!BK$12,'Isian Keg Perb &amp; Peng'!$A$12,IF('Koreksi (p)'!BX49='Isian Keg Perb &amp; Peng'!BK$13,'Isian Keg Perb &amp; Peng'!$A$13," "))))))))))</f>
        <v xml:space="preserve"> </v>
      </c>
      <c r="AB48" s="150" t="str">
        <f>IF('Koreksi (p)'!BY49='Isian Keg Perb &amp; Peng'!BL$4,'Isian Keg Perb &amp; Peng'!$A$4,IF('Koreksi (p)'!BY49='Isian Keg Perb &amp; Peng'!BL$5,'Isian Keg Perb &amp; Peng'!$A$5,IF('Koreksi (p)'!BY49='Isian Keg Perb &amp; Peng'!BL$6,'Isian Keg Perb &amp; Peng'!$A$6,IF('Koreksi (p)'!BY49='Isian Keg Perb &amp; Peng'!BL$7,'Isian Keg Perb &amp; Peng'!$A$7,IF('Koreksi (p)'!BY49='Isian Keg Perb &amp; Peng'!BL$8,'Isian Keg Perb &amp; Peng'!$A$8,IF('Koreksi (p)'!BY49='Isian Keg Perb &amp; Peng'!BL$9,'Isian Keg Perb &amp; Peng'!$A$9,IF('Koreksi (p)'!BY49='Isian Keg Perb &amp; Peng'!BL$10,'Isian Keg Perb &amp; Peng'!$A$10,IF('Koreksi (p)'!BY49='Isian Keg Perb &amp; Peng'!BL$11,'Isian Keg Perb &amp; Peng'!$A$11,IF('Koreksi (p)'!BY49='Isian Keg Perb &amp; Peng'!BL$12,'Isian Keg Perb &amp; Peng'!$A$12,IF('Koreksi (p)'!BY49='Isian Keg Perb &amp; Peng'!BL$13,'Isian Keg Perb &amp; Peng'!$A$13," "))))))))))</f>
        <v xml:space="preserve"> </v>
      </c>
      <c r="AC48" s="150" t="str">
        <f>IF('Koreksi (p)'!BZ49='Isian Keg Perb &amp; Peng'!BM$4,'Isian Keg Perb &amp; Peng'!$A$4,IF('Koreksi (p)'!BZ49='Isian Keg Perb &amp; Peng'!BM$5,'Isian Keg Perb &amp; Peng'!$A$5,IF('Koreksi (p)'!BZ49='Isian Keg Perb &amp; Peng'!BM$6,'Isian Keg Perb &amp; Peng'!$A$6,IF('Koreksi (p)'!BZ49='Isian Keg Perb &amp; Peng'!BM$7,'Isian Keg Perb &amp; Peng'!$A$7,IF('Koreksi (p)'!BZ49='Isian Keg Perb &amp; Peng'!BM$8,'Isian Keg Perb &amp; Peng'!$A$8,IF('Koreksi (p)'!BZ49='Isian Keg Perb &amp; Peng'!BM$9,'Isian Keg Perb &amp; Peng'!$A$9,IF('Koreksi (p)'!BZ49='Isian Keg Perb &amp; Peng'!BM$10,'Isian Keg Perb &amp; Peng'!$A$10,IF('Koreksi (p)'!BZ49='Isian Keg Perb &amp; Peng'!BM$11,'Isian Keg Perb &amp; Peng'!$A$11,IF('Koreksi (p)'!BZ49='Isian Keg Perb &amp; Peng'!BM$12,'Isian Keg Perb &amp; Peng'!$A$12,IF('Koreksi (p)'!BZ49='Isian Keg Perb &amp; Peng'!BM$13,'Isian Keg Perb &amp; Peng'!$A$13," "))))))))))</f>
        <v xml:space="preserve"> </v>
      </c>
      <c r="AD48" s="150" t="str">
        <f>IF('Koreksi (p)'!CA49='Isian Keg Perb &amp; Peng'!BN$4,'Isian Keg Perb &amp; Peng'!$A$4,IF('Koreksi (p)'!CA49='Isian Keg Perb &amp; Peng'!BN$5,'Isian Keg Perb &amp; Peng'!$A$5,IF('Koreksi (p)'!CA49='Isian Keg Perb &amp; Peng'!BN$6,'Isian Keg Perb &amp; Peng'!$A$6,IF('Koreksi (p)'!CA49='Isian Keg Perb &amp; Peng'!BN$7,'Isian Keg Perb &amp; Peng'!$A$7,IF('Koreksi (p)'!CA49='Isian Keg Perb &amp; Peng'!BN$8,'Isian Keg Perb &amp; Peng'!$A$8,IF('Koreksi (p)'!CA49='Isian Keg Perb &amp; Peng'!BN$9,'Isian Keg Perb &amp; Peng'!$A$9,IF('Koreksi (p)'!CA49='Isian Keg Perb &amp; Peng'!BN$10,'Isian Keg Perb &amp; Peng'!$A$10,IF('Koreksi (p)'!CA49='Isian Keg Perb &amp; Peng'!BN$11,'Isian Keg Perb &amp; Peng'!$A$11,IF('Koreksi (p)'!CA49='Isian Keg Perb &amp; Peng'!BN$12,'Isian Keg Perb &amp; Peng'!$A$12,IF('Koreksi (p)'!CA49='Isian Keg Perb &amp; Peng'!BN$13,'Isian Keg Perb &amp; Peng'!$A$13," "))))))))))</f>
        <v xml:space="preserve"> </v>
      </c>
      <c r="AE48" s="150" t="str">
        <f>IF('Koreksi (p)'!CB49='Isian Keg Perb &amp; Peng'!BO$4,'Isian Keg Perb &amp; Peng'!$A$4,IF('Koreksi (p)'!CB49='Isian Keg Perb &amp; Peng'!BO$5,'Isian Keg Perb &amp; Peng'!$A$5,IF('Koreksi (p)'!CB49='Isian Keg Perb &amp; Peng'!BO$6,'Isian Keg Perb &amp; Peng'!$A$6,IF('Koreksi (p)'!CB49='Isian Keg Perb &amp; Peng'!BO$7,'Isian Keg Perb &amp; Peng'!$A$7,IF('Koreksi (p)'!CB49='Isian Keg Perb &amp; Peng'!BO$8,'Isian Keg Perb &amp; Peng'!$A$8,IF('Koreksi (p)'!CB49='Isian Keg Perb &amp; Peng'!BO$9,'Isian Keg Perb &amp; Peng'!$A$9,IF('Koreksi (p)'!CB49='Isian Keg Perb &amp; Peng'!BO$10,'Isian Keg Perb &amp; Peng'!$A$10,IF('Koreksi (p)'!CB49='Isian Keg Perb &amp; Peng'!BO$11,'Isian Keg Perb &amp; Peng'!$A$11,IF('Koreksi (p)'!CB49='Isian Keg Perb &amp; Peng'!BO$12,'Isian Keg Perb &amp; Peng'!$A$12,IF('Koreksi (p)'!CB49='Isian Keg Perb &amp; Peng'!BO$13,'Isian Keg Perb &amp; Peng'!$A$13," "))))))))))</f>
        <v xml:space="preserve"> </v>
      </c>
      <c r="AF48" s="150" t="str">
        <f>IF('Koreksi (p)'!CC49='Isian Keg Perb &amp; Peng'!BP$4,'Isian Keg Perb &amp; Peng'!$A$4,IF('Koreksi (p)'!CC49='Isian Keg Perb &amp; Peng'!BP$5,'Isian Keg Perb &amp; Peng'!$A$5,IF('Koreksi (p)'!CC49='Isian Keg Perb &amp; Peng'!BP$6,'Isian Keg Perb &amp; Peng'!$A$6,IF('Koreksi (p)'!CC49='Isian Keg Perb &amp; Peng'!BP$7,'Isian Keg Perb &amp; Peng'!$A$7,IF('Koreksi (p)'!CC49='Isian Keg Perb &amp; Peng'!BP$8,'Isian Keg Perb &amp; Peng'!$A$8,IF('Koreksi (p)'!CC49='Isian Keg Perb &amp; Peng'!BP$9,'Isian Keg Perb &amp; Peng'!$A$9,IF('Koreksi (p)'!CC49='Isian Keg Perb &amp; Peng'!BP$10,'Isian Keg Perb &amp; Peng'!$A$10,IF('Koreksi (p)'!CC49='Isian Keg Perb &amp; Peng'!BP$11,'Isian Keg Perb &amp; Peng'!$A$11,IF('Koreksi (p)'!CC49='Isian Keg Perb &amp; Peng'!BP$12,'Isian Keg Perb &amp; Peng'!$A$12,IF('Koreksi (p)'!CC49='Isian Keg Perb &amp; Peng'!BP$13,'Isian Keg Perb &amp; Peng'!$A$13," "))))))))))</f>
        <v xml:space="preserve"> </v>
      </c>
      <c r="AG48" s="150" t="str">
        <f>IF('Koreksi (p)'!CD49='Isian Keg Perb &amp; Peng'!BQ$4,'Isian Keg Perb &amp; Peng'!$A$4,IF('Koreksi (p)'!CD49='Isian Keg Perb &amp; Peng'!BQ$5,'Isian Keg Perb &amp; Peng'!$A$5,IF('Koreksi (p)'!CD49='Isian Keg Perb &amp; Peng'!BQ$6,'Isian Keg Perb &amp; Peng'!$A$6,IF('Koreksi (p)'!CD49='Isian Keg Perb &amp; Peng'!BQ$7,'Isian Keg Perb &amp; Peng'!$A$7,IF('Koreksi (p)'!CD49='Isian Keg Perb &amp; Peng'!BQ$8,'Isian Keg Perb &amp; Peng'!$A$8,IF('Koreksi (p)'!CD49='Isian Keg Perb &amp; Peng'!BQ$9,'Isian Keg Perb &amp; Peng'!$A$9,IF('Koreksi (p)'!CD49='Isian Keg Perb &amp; Peng'!BQ$10,'Isian Keg Perb &amp; Peng'!$A$10,IF('Koreksi (p)'!CD49='Isian Keg Perb &amp; Peng'!BQ$11,'Isian Keg Perb &amp; Peng'!$A$11,IF('Koreksi (p)'!CD49='Isian Keg Perb &amp; Peng'!BQ$12,'Isian Keg Perb &amp; Peng'!$A$12,IF('Koreksi (p)'!CD49='Isian Keg Perb &amp; Peng'!BQ$13,'Isian Keg Perb &amp; Peng'!$A$13," "))))))))))</f>
        <v xml:space="preserve"> </v>
      </c>
      <c r="AH48" s="150" t="str">
        <f>IF('Koreksi (p)'!CE49='Isian Keg Perb &amp; Peng'!BR$4,'Isian Keg Perb &amp; Peng'!$A$4,IF('Koreksi (p)'!CE49='Isian Keg Perb &amp; Peng'!BR$5,'Isian Keg Perb &amp; Peng'!$A$5,IF('Koreksi (p)'!CE49='Isian Keg Perb &amp; Peng'!BR$6,'Isian Keg Perb &amp; Peng'!$A$6,IF('Koreksi (p)'!CE49='Isian Keg Perb &amp; Peng'!BR$7,'Isian Keg Perb &amp; Peng'!$A$7,IF('Koreksi (p)'!CE49='Isian Keg Perb &amp; Peng'!BR$8,'Isian Keg Perb &amp; Peng'!$A$8,IF('Koreksi (p)'!CE49='Isian Keg Perb &amp; Peng'!BR$9,'Isian Keg Perb &amp; Peng'!$A$9,IF('Koreksi (p)'!CE49='Isian Keg Perb &amp; Peng'!BR$10,'Isian Keg Perb &amp; Peng'!$A$10,IF('Koreksi (p)'!CE49='Isian Keg Perb &amp; Peng'!BR$11,'Isian Keg Perb &amp; Peng'!$A$11,IF('Koreksi (p)'!CE49='Isian Keg Perb &amp; Peng'!BR$12,'Isian Keg Perb &amp; Peng'!$A$12,IF('Koreksi (p)'!CE49='Isian Keg Perb &amp; Peng'!BR$13,'Isian Keg Perb &amp; Peng'!$A$13," "))))))))))</f>
        <v xml:space="preserve"> </v>
      </c>
      <c r="AI48" s="150" t="str">
        <f>IF('Koreksi (p)'!CF49='Isian Keg Perb &amp; Peng'!BS$4,'Isian Keg Perb &amp; Peng'!$A$4,IF('Koreksi (p)'!CF49='Isian Keg Perb &amp; Peng'!BS$5,'Isian Keg Perb &amp; Peng'!$A$5,IF('Koreksi (p)'!CF49='Isian Keg Perb &amp; Peng'!BS$6,'Isian Keg Perb &amp; Peng'!$A$6,IF('Koreksi (p)'!CF49='Isian Keg Perb &amp; Peng'!BS$7,'Isian Keg Perb &amp; Peng'!$A$7,IF('Koreksi (p)'!CF49='Isian Keg Perb &amp; Peng'!BS$8,'Isian Keg Perb &amp; Peng'!$A$8,IF('Koreksi (p)'!CF49='Isian Keg Perb &amp; Peng'!BS$9,'Isian Keg Perb &amp; Peng'!$A$9,IF('Koreksi (p)'!CF49='Isian Keg Perb &amp; Peng'!BS$10,'Isian Keg Perb &amp; Peng'!$A$10,IF('Koreksi (p)'!CF49='Isian Keg Perb &amp; Peng'!BS$11,'Isian Keg Perb &amp; Peng'!$A$11,IF('Koreksi (p)'!CF49='Isian Keg Perb &amp; Peng'!BS$12,'Isian Keg Perb &amp; Peng'!$A$12,IF('Koreksi (p)'!CF49='Isian Keg Perb &amp; Peng'!BS$13,'Isian Keg Perb &amp; Peng'!$A$13," "))))))))))</f>
        <v xml:space="preserve"> </v>
      </c>
      <c r="AJ48" s="150" t="str">
        <f>IF('Koreksi (p)'!CG49='Isian Keg Perb &amp; Peng'!BT$4,'Isian Keg Perb &amp; Peng'!$A$4,IF('Koreksi (p)'!CG49='Isian Keg Perb &amp; Peng'!BT$5,'Isian Keg Perb &amp; Peng'!$A$5,IF('Koreksi (p)'!CG49='Isian Keg Perb &amp; Peng'!BT$6,'Isian Keg Perb &amp; Peng'!$A$6,IF('Koreksi (p)'!CG49='Isian Keg Perb &amp; Peng'!BT$7,'Isian Keg Perb &amp; Peng'!$A$7,IF('Koreksi (p)'!CG49='Isian Keg Perb &amp; Peng'!BT$8,'Isian Keg Perb &amp; Peng'!$A$8,IF('Koreksi (p)'!CG49='Isian Keg Perb &amp; Peng'!BT$9,'Isian Keg Perb &amp; Peng'!$A$9,IF('Koreksi (p)'!CG49='Isian Keg Perb &amp; Peng'!BT$10,'Isian Keg Perb &amp; Peng'!$A$10,IF('Koreksi (p)'!CG49='Isian Keg Perb &amp; Peng'!BT$11,'Isian Keg Perb &amp; Peng'!$A$11,IF('Koreksi (p)'!CG49='Isian Keg Perb &amp; Peng'!BT$12,'Isian Keg Perb &amp; Peng'!$A$12,IF('Koreksi (p)'!CG49='Isian Keg Perb &amp; Peng'!BT$13,'Isian Keg Perb &amp; Peng'!$A$13," "))))))))))</f>
        <v xml:space="preserve"> </v>
      </c>
      <c r="AK48" s="150" t="str">
        <f>IF('Koreksi (p)'!CH49='Isian Keg Perb &amp; Peng'!BU$4,'Isian Keg Perb &amp; Peng'!$A$4,IF('Koreksi (p)'!CH49='Isian Keg Perb &amp; Peng'!BU$5,'Isian Keg Perb &amp; Peng'!$A$5,IF('Koreksi (p)'!CH49='Isian Keg Perb &amp; Peng'!BU$6,'Isian Keg Perb &amp; Peng'!$A$6,IF('Koreksi (p)'!CH49='Isian Keg Perb &amp; Peng'!BU$7,'Isian Keg Perb &amp; Peng'!$A$7,IF('Koreksi (p)'!CH49='Isian Keg Perb &amp; Peng'!BU$8,'Isian Keg Perb &amp; Peng'!$A$8,IF('Koreksi (p)'!CH49='Isian Keg Perb &amp; Peng'!BU$9,'Isian Keg Perb &amp; Peng'!$A$9,IF('Koreksi (p)'!CH49='Isian Keg Perb &amp; Peng'!BU$10,'Isian Keg Perb &amp; Peng'!$A$10,IF('Koreksi (p)'!CH49='Isian Keg Perb &amp; Peng'!BU$11,'Isian Keg Perb &amp; Peng'!$A$11,IF('Koreksi (p)'!CH49='Isian Keg Perb &amp; Peng'!BU$12,'Isian Keg Perb &amp; Peng'!$A$12,IF('Koreksi (p)'!CH49='Isian Keg Perb &amp; Peng'!BU$13,'Isian Keg Perb &amp; Peng'!$A$13," "))))))))))</f>
        <v xml:space="preserve"> </v>
      </c>
      <c r="AL48" s="150" t="str">
        <f>IF('Koreksi (p)'!CI49='Isian Keg Perb &amp; Peng'!BV$4,'Isian Keg Perb &amp; Peng'!$A$4,IF('Koreksi (p)'!CI49='Isian Keg Perb &amp; Peng'!BV$5,'Isian Keg Perb &amp; Peng'!$A$5,IF('Koreksi (p)'!CI49='Isian Keg Perb &amp; Peng'!BV$6,'Isian Keg Perb &amp; Peng'!$A$6,IF('Koreksi (p)'!CI49='Isian Keg Perb &amp; Peng'!BV$7,'Isian Keg Perb &amp; Peng'!$A$7,IF('Koreksi (p)'!CI49='Isian Keg Perb &amp; Peng'!BV$8,'Isian Keg Perb &amp; Peng'!$A$8,IF('Koreksi (p)'!CI49='Isian Keg Perb &amp; Peng'!BV$9,'Isian Keg Perb &amp; Peng'!$A$9,IF('Koreksi (p)'!CI49='Isian Keg Perb &amp; Peng'!BV$10,'Isian Keg Perb &amp; Peng'!$A$10,IF('Koreksi (p)'!CI49='Isian Keg Perb &amp; Peng'!BV$11,'Isian Keg Perb &amp; Peng'!$A$11,IF('Koreksi (p)'!CI49='Isian Keg Perb &amp; Peng'!BV$12,'Isian Keg Perb &amp; Peng'!$A$12,IF('Koreksi (p)'!CI49='Isian Keg Perb &amp; Peng'!BV$13,'Isian Keg Perb &amp; Peng'!$A$13," "))))))))))</f>
        <v xml:space="preserve"> </v>
      </c>
      <c r="AM48" s="150" t="str">
        <f>IF('Koreksi (p)'!CJ49='Isian Keg Perb &amp; Peng'!BW$4,'Isian Keg Perb &amp; Peng'!$A$4,IF('Koreksi (p)'!CJ49='Isian Keg Perb &amp; Peng'!BW$5,'Isian Keg Perb &amp; Peng'!$A$5,IF('Koreksi (p)'!CJ49='Isian Keg Perb &amp; Peng'!BW$6,'Isian Keg Perb &amp; Peng'!$A$6,IF('Koreksi (p)'!CJ49='Isian Keg Perb &amp; Peng'!BW$7,'Isian Keg Perb &amp; Peng'!$A$7,IF('Koreksi (p)'!CJ49='Isian Keg Perb &amp; Peng'!BW$8,'Isian Keg Perb &amp; Peng'!$A$8,IF('Koreksi (p)'!CJ49='Isian Keg Perb &amp; Peng'!BW$9,'Isian Keg Perb &amp; Peng'!$A$9,IF('Koreksi (p)'!CJ49='Isian Keg Perb &amp; Peng'!BW$10,'Isian Keg Perb &amp; Peng'!$A$10,IF('Koreksi (p)'!CJ49='Isian Keg Perb &amp; Peng'!BW$11,'Isian Keg Perb &amp; Peng'!$A$11,IF('Koreksi (p)'!CJ49='Isian Keg Perb &amp; Peng'!BW$12,'Isian Keg Perb &amp; Peng'!$A$12,IF('Koreksi (p)'!CJ49='Isian Keg Perb &amp; Peng'!BW$13,'Isian Keg Perb &amp; Peng'!$A$13," "))))))))))</f>
        <v xml:space="preserve"> </v>
      </c>
      <c r="AN48" s="150" t="str">
        <f>IF('Koreksi (p)'!CK49='Isian Keg Perb &amp; Peng'!BX$4,'Isian Keg Perb &amp; Peng'!$A$4,IF('Koreksi (p)'!CK49='Isian Keg Perb &amp; Peng'!BX$5,'Isian Keg Perb &amp; Peng'!$A$5,IF('Koreksi (p)'!CK49='Isian Keg Perb &amp; Peng'!BX$6,'Isian Keg Perb &amp; Peng'!$A$6,IF('Koreksi (p)'!CK49='Isian Keg Perb &amp; Peng'!BX$7,'Isian Keg Perb &amp; Peng'!$A$7,IF('Koreksi (p)'!CK49='Isian Keg Perb &amp; Peng'!BX$8,'Isian Keg Perb &amp; Peng'!$A$8,IF('Koreksi (p)'!CK49='Isian Keg Perb &amp; Peng'!BX$9,'Isian Keg Perb &amp; Peng'!$A$9,IF('Koreksi (p)'!CK49='Isian Keg Perb &amp; Peng'!BX$10,'Isian Keg Perb &amp; Peng'!$A$10,IF('Koreksi (p)'!CK49='Isian Keg Perb &amp; Peng'!BX$11,'Isian Keg Perb &amp; Peng'!$A$11,IF('Koreksi (p)'!CK49='Isian Keg Perb &amp; Peng'!BX$12,'Isian Keg Perb &amp; Peng'!$A$12,IF('Koreksi (p)'!CK49='Isian Keg Perb &amp; Peng'!BX$13,'Isian Keg Perb &amp; Peng'!$A$13," "))))))))))</f>
        <v xml:space="preserve"> </v>
      </c>
      <c r="AO48" s="150" t="str">
        <f>IF('Koreksi (p)'!CL49='Isian Keg Perb &amp; Peng'!BY$4,'Isian Keg Perb &amp; Peng'!$A$4,IF('Koreksi (p)'!CL49='Isian Keg Perb &amp; Peng'!BY$5,'Isian Keg Perb &amp; Peng'!$A$5,IF('Koreksi (p)'!CL49='Isian Keg Perb &amp; Peng'!BY$6,'Isian Keg Perb &amp; Peng'!$A$6,IF('Koreksi (p)'!CL49='Isian Keg Perb &amp; Peng'!BY$7,'Isian Keg Perb &amp; Peng'!$A$7,IF('Koreksi (p)'!CL49='Isian Keg Perb &amp; Peng'!BY$8,'Isian Keg Perb &amp; Peng'!$A$8,IF('Koreksi (p)'!CL49='Isian Keg Perb &amp; Peng'!BY$9,'Isian Keg Perb &amp; Peng'!$A$9,IF('Koreksi (p)'!CL49='Isian Keg Perb &amp; Peng'!BY$10,'Isian Keg Perb &amp; Peng'!$A$10,IF('Koreksi (p)'!CL49='Isian Keg Perb &amp; Peng'!BY$11,'Isian Keg Perb &amp; Peng'!$A$11,IF('Koreksi (p)'!CL49='Isian Keg Perb &amp; Peng'!BY$12,'Isian Keg Perb &amp; Peng'!$A$12,IF('Koreksi (p)'!CL49='Isian Keg Perb &amp; Peng'!BY$13,'Isian Keg Perb &amp; Peng'!$A$13," "))))))))))</f>
        <v xml:space="preserve"> </v>
      </c>
      <c r="AP48" s="150" t="str">
        <f>IF('Koreksi (p)'!CM49='Isian Keg Perb &amp; Peng'!BZ$4,'Isian Keg Perb &amp; Peng'!$A$4,IF('Koreksi (p)'!CM49='Isian Keg Perb &amp; Peng'!BZ$5,'Isian Keg Perb &amp; Peng'!$A$5,IF('Koreksi (p)'!CM49='Isian Keg Perb &amp; Peng'!BZ$6,'Isian Keg Perb &amp; Peng'!$A$6,IF('Koreksi (p)'!CM49='Isian Keg Perb &amp; Peng'!BZ$7,'Isian Keg Perb &amp; Peng'!$A$7,IF('Koreksi (p)'!CM49='Isian Keg Perb &amp; Peng'!BZ$8,'Isian Keg Perb &amp; Peng'!$A$8,IF('Koreksi (p)'!CM49='Isian Keg Perb &amp; Peng'!BZ$9,'Isian Keg Perb &amp; Peng'!$A$9,IF('Koreksi (p)'!CM49='Isian Keg Perb &amp; Peng'!BZ$10,'Isian Keg Perb &amp; Peng'!$A$10,IF('Koreksi (p)'!CM49='Isian Keg Perb &amp; Peng'!BZ$11,'Isian Keg Perb &amp; Peng'!$A$11,IF('Koreksi (p)'!CM49='Isian Keg Perb &amp; Peng'!BZ$12,'Isian Keg Perb &amp; Peng'!$A$12,IF('Koreksi (p)'!CM49='Isian Keg Perb &amp; Peng'!BZ$13,'Isian Keg Perb &amp; Peng'!$A$13," "))))))))))</f>
        <v xml:space="preserve"> </v>
      </c>
      <c r="AQ48" s="150" t="str">
        <f>IF('Koreksi (p)'!CN49='Isian Keg Perb &amp; Peng'!CA$4,'Isian Keg Perb &amp; Peng'!$A$4,IF('Koreksi (p)'!CN49='Isian Keg Perb &amp; Peng'!CA$5,'Isian Keg Perb &amp; Peng'!$A$5,IF('Koreksi (p)'!CN49='Isian Keg Perb &amp; Peng'!CA$6,'Isian Keg Perb &amp; Peng'!$A$6,IF('Koreksi (p)'!CN49='Isian Keg Perb &amp; Peng'!CA$7,'Isian Keg Perb &amp; Peng'!$A$7,IF('Koreksi (p)'!CN49='Isian Keg Perb &amp; Peng'!CA$8,'Isian Keg Perb &amp; Peng'!$A$8,IF('Koreksi (p)'!CN49='Isian Keg Perb &amp; Peng'!CA$9,'Isian Keg Perb &amp; Peng'!$A$9,IF('Koreksi (p)'!CN49='Isian Keg Perb &amp; Peng'!CA$10,'Isian Keg Perb &amp; Peng'!$A$10,IF('Koreksi (p)'!CN49='Isian Keg Perb &amp; Peng'!CA$11,'Isian Keg Perb &amp; Peng'!$A$11,IF('Koreksi (p)'!CN49='Isian Keg Perb &amp; Peng'!CA$12,'Isian Keg Perb &amp; Peng'!$A$12,IF('Koreksi (p)'!CN49='Isian Keg Perb &amp; Peng'!CA$13,'Isian Keg Perb &amp; Peng'!$A$13," "))))))))))</f>
        <v xml:space="preserve"> </v>
      </c>
      <c r="AR48" s="150" t="str">
        <f>IF('Koreksi (p)'!CO49='Isian Keg Perb &amp; Peng'!CB$4,'Isian Keg Perb &amp; Peng'!$A$4,IF('Koreksi (p)'!CO49='Isian Keg Perb &amp; Peng'!CB$5,'Isian Keg Perb &amp; Peng'!$A$5,IF('Koreksi (p)'!CO49='Isian Keg Perb &amp; Peng'!CB$6,'Isian Keg Perb &amp; Peng'!$A$6,IF('Koreksi (p)'!CO49='Isian Keg Perb &amp; Peng'!CB$7,'Isian Keg Perb &amp; Peng'!$A$7,IF('Koreksi (p)'!CO49='Isian Keg Perb &amp; Peng'!CB$8,'Isian Keg Perb &amp; Peng'!$A$8,IF('Koreksi (p)'!CO49='Isian Keg Perb &amp; Peng'!CB$9,'Isian Keg Perb &amp; Peng'!$A$9,IF('Koreksi (p)'!CO49='Isian Keg Perb &amp; Peng'!CB$10,'Isian Keg Perb &amp; Peng'!$A$10,IF('Koreksi (p)'!CO49='Isian Keg Perb &amp; Peng'!CB$11,'Isian Keg Perb &amp; Peng'!$A$11,IF('Koreksi (p)'!CO49='Isian Keg Perb &amp; Peng'!CB$12,'Isian Keg Perb &amp; Peng'!$A$12,IF('Koreksi (p)'!CO49='Isian Keg Perb &amp; Peng'!CB$13,'Isian Keg Perb &amp; Peng'!$A$13," "))))))))))</f>
        <v xml:space="preserve"> </v>
      </c>
      <c r="AS48" s="150" t="str">
        <f>IF('Koreksi (p)'!CP49='Isian Keg Perb &amp; Peng'!CC$4,'Isian Keg Perb &amp; Peng'!$A$4,IF('Koreksi (p)'!CP49='Isian Keg Perb &amp; Peng'!CC$5,'Isian Keg Perb &amp; Peng'!$A$5,IF('Koreksi (p)'!CP49='Isian Keg Perb &amp; Peng'!CC$6,'Isian Keg Perb &amp; Peng'!$A$6,IF('Koreksi (p)'!CP49='Isian Keg Perb &amp; Peng'!CC$7,'Isian Keg Perb &amp; Peng'!$A$7,IF('Koreksi (p)'!CP49='Isian Keg Perb &amp; Peng'!CC$8,'Isian Keg Perb &amp; Peng'!$A$8,IF('Koreksi (p)'!CP49='Isian Keg Perb &amp; Peng'!CC$9,'Isian Keg Perb &amp; Peng'!$A$9,IF('Koreksi (p)'!CP49='Isian Keg Perb &amp; Peng'!CC$10,'Isian Keg Perb &amp; Peng'!$A$10,IF('Koreksi (p)'!CP49='Isian Keg Perb &amp; Peng'!CC$11,'Isian Keg Perb &amp; Peng'!$A$11,IF('Koreksi (p)'!CP49='Isian Keg Perb &amp; Peng'!CC$12,'Isian Keg Perb &amp; Peng'!$A$12,IF('Koreksi (p)'!CP49='Isian Keg Perb &amp; Peng'!CC$13,'Isian Keg Perb &amp; Peng'!$A$13," "))))))))))</f>
        <v xml:space="preserve"> </v>
      </c>
      <c r="AT48" s="150" t="str">
        <f t="shared" si="0"/>
        <v xml:space="preserve">                                        </v>
      </c>
      <c r="AU48" s="150" t="e">
        <f t="shared" si="1"/>
        <v>#VALUE!</v>
      </c>
      <c r="AV48" s="150" t="str">
        <f t="shared" si="2"/>
        <v/>
      </c>
      <c r="AW48" s="150" t="e">
        <f t="shared" si="3"/>
        <v>#VALUE!</v>
      </c>
      <c r="AX48" s="150" t="str">
        <f t="shared" si="4"/>
        <v/>
      </c>
      <c r="AY48" s="150" t="e">
        <f t="shared" si="5"/>
        <v>#VALUE!</v>
      </c>
      <c r="AZ48" s="150" t="str">
        <f t="shared" si="6"/>
        <v/>
      </c>
      <c r="BA48" s="150" t="e">
        <f t="shared" si="7"/>
        <v>#VALUE!</v>
      </c>
      <c r="BB48" s="150" t="str">
        <f t="shared" si="8"/>
        <v/>
      </c>
      <c r="BC48" s="150" t="e">
        <f t="shared" si="9"/>
        <v>#VALUE!</v>
      </c>
      <c r="BD48" s="150" t="str">
        <f t="shared" si="10"/>
        <v/>
      </c>
      <c r="BE48" s="150" t="e">
        <f t="shared" si="11"/>
        <v>#VALUE!</v>
      </c>
      <c r="BF48" s="150" t="str">
        <f t="shared" si="12"/>
        <v/>
      </c>
      <c r="BG48" s="150" t="e">
        <f t="shared" si="13"/>
        <v>#VALUE!</v>
      </c>
      <c r="BH48" s="150" t="str">
        <f t="shared" si="14"/>
        <v/>
      </c>
      <c r="BI48" s="150" t="e">
        <f t="shared" si="15"/>
        <v>#VALUE!</v>
      </c>
      <c r="BJ48" s="150" t="str">
        <f t="shared" si="16"/>
        <v/>
      </c>
      <c r="BK48" s="150" t="e">
        <f t="shared" si="17"/>
        <v>#VALUE!</v>
      </c>
      <c r="BL48" s="150" t="str">
        <f t="shared" si="18"/>
        <v/>
      </c>
      <c r="BM48" s="150" t="e">
        <f t="shared" si="19"/>
        <v>#VALUE!</v>
      </c>
      <c r="BN48" s="150" t="str">
        <f t="shared" si="20"/>
        <v/>
      </c>
      <c r="BO48" s="26" t="str">
        <f t="shared" si="21"/>
        <v/>
      </c>
      <c r="BP48" s="27" t="str">
        <f>IF(E48="X",'Isian Keg Perb &amp; Peng'!$CE$4,"")</f>
        <v/>
      </c>
      <c r="BQ48" s="27" t="str">
        <f>IF(E48="X",'Isian Keg Perb &amp; Peng'!$CF$4,"")</f>
        <v/>
      </c>
    </row>
    <row r="49" spans="1:69" s="30" customFormat="1" ht="59.25" hidden="1" customHeight="1">
      <c r="B49" s="27">
        <f>'Analisis (p)'!A51</f>
        <v>38</v>
      </c>
      <c r="C49" s="25">
        <f>'Analisis (p)'!B51</f>
        <v>0</v>
      </c>
      <c r="D49" s="32"/>
      <c r="E49" s="27" t="str">
        <f>'Analisis (p)'!CJ51</f>
        <v/>
      </c>
      <c r="F49" s="150" t="str">
        <f>IF('Koreksi (p)'!BC50='Isian Keg Perb &amp; Peng'!AP$4,'Isian Keg Perb &amp; Peng'!$A$4,IF('Koreksi (p)'!BC50='Isian Keg Perb &amp; Peng'!AP$5,'Isian Keg Perb &amp; Peng'!$A$5,IF('Koreksi (p)'!BC50='Isian Keg Perb &amp; Peng'!AP$6,'Isian Keg Perb &amp; Peng'!$A$6,IF('Koreksi (p)'!BC50='Isian Keg Perb &amp; Peng'!AP$7,'Isian Keg Perb &amp; Peng'!$A$7,IF('Koreksi (p)'!BC50='Isian Keg Perb &amp; Peng'!AP$8,'Isian Keg Perb &amp; Peng'!$A$8,IF('Koreksi (p)'!BC50='Isian Keg Perb &amp; Peng'!AP$9,'Isian Keg Perb &amp; Peng'!$A$9,IF('Koreksi (p)'!BC50='Isian Keg Perb &amp; Peng'!AP$10,'Isian Keg Perb &amp; Peng'!$A$10,IF('Koreksi (p)'!BC50='Isian Keg Perb &amp; Peng'!AP$11,'Isian Keg Perb &amp; Peng'!$A$11,IF('Koreksi (p)'!BC50='Isian Keg Perb &amp; Peng'!AP$12,'Isian Keg Perb &amp; Peng'!$A$12,IF('Koreksi (p)'!BC50='Isian Keg Perb &amp; Peng'!AP$13,'Isian Keg Perb &amp; Peng'!$A$13," "))))))))))</f>
        <v xml:space="preserve"> </v>
      </c>
      <c r="G49" s="150" t="str">
        <f>IF('Koreksi (p)'!BD50='Isian Keg Perb &amp; Peng'!AQ$4,'Isian Keg Perb &amp; Peng'!$A$4,IF('Koreksi (p)'!BD50='Isian Keg Perb &amp; Peng'!AQ$5,'Isian Keg Perb &amp; Peng'!$A$5,IF('Koreksi (p)'!BD50='Isian Keg Perb &amp; Peng'!AQ$6,'Isian Keg Perb &amp; Peng'!$A$6,IF('Koreksi (p)'!BD50='Isian Keg Perb &amp; Peng'!AQ$7,'Isian Keg Perb &amp; Peng'!$A$7,IF('Koreksi (p)'!BD50='Isian Keg Perb &amp; Peng'!AQ$8,'Isian Keg Perb &amp; Peng'!$A$8,IF('Koreksi (p)'!BD50='Isian Keg Perb &amp; Peng'!AQ$9,'Isian Keg Perb &amp; Peng'!$A$9,IF('Koreksi (p)'!BD50='Isian Keg Perb &amp; Peng'!AQ$10,'Isian Keg Perb &amp; Peng'!$A$10,IF('Koreksi (p)'!BD50='Isian Keg Perb &amp; Peng'!AQ$11,'Isian Keg Perb &amp; Peng'!$A$11,IF('Koreksi (p)'!BD50='Isian Keg Perb &amp; Peng'!AQ$12,'Isian Keg Perb &amp; Peng'!$A$12,IF('Koreksi (p)'!BD50='Isian Keg Perb &amp; Peng'!AQ$13,'Isian Keg Perb &amp; Peng'!$A$13," "))))))))))</f>
        <v xml:space="preserve"> </v>
      </c>
      <c r="H49" s="150" t="str">
        <f>IF('Koreksi (p)'!BE50='Isian Keg Perb &amp; Peng'!AR$4,'Isian Keg Perb &amp; Peng'!$A$4,IF('Koreksi (p)'!BE50='Isian Keg Perb &amp; Peng'!AR$5,'Isian Keg Perb &amp; Peng'!$A$5,IF('Koreksi (p)'!BE50='Isian Keg Perb &amp; Peng'!AR$6,'Isian Keg Perb &amp; Peng'!$A$6,IF('Koreksi (p)'!BE50='Isian Keg Perb &amp; Peng'!AR$7,'Isian Keg Perb &amp; Peng'!$A$7,IF('Koreksi (p)'!BE50='Isian Keg Perb &amp; Peng'!AR$8,'Isian Keg Perb &amp; Peng'!$A$8,IF('Koreksi (p)'!BE50='Isian Keg Perb &amp; Peng'!AR$9,'Isian Keg Perb &amp; Peng'!$A$9,IF('Koreksi (p)'!BE50='Isian Keg Perb &amp; Peng'!AR$10,'Isian Keg Perb &amp; Peng'!$A$10,IF('Koreksi (p)'!BE50='Isian Keg Perb &amp; Peng'!AR$11,'Isian Keg Perb &amp; Peng'!$A$11,IF('Koreksi (p)'!BE50='Isian Keg Perb &amp; Peng'!AR$12,'Isian Keg Perb &amp; Peng'!$A$12,IF('Koreksi (p)'!BE50='Isian Keg Perb &amp; Peng'!AR$13,'Isian Keg Perb &amp; Peng'!$A$13," "))))))))))</f>
        <v xml:space="preserve"> </v>
      </c>
      <c r="I49" s="150" t="str">
        <f>IF('Koreksi (p)'!BF50='Isian Keg Perb &amp; Peng'!AS$4,'Isian Keg Perb &amp; Peng'!$A$4,IF('Koreksi (p)'!BF50='Isian Keg Perb &amp; Peng'!AS$5,'Isian Keg Perb &amp; Peng'!$A$5,IF('Koreksi (p)'!BF50='Isian Keg Perb &amp; Peng'!AS$6,'Isian Keg Perb &amp; Peng'!$A$6,IF('Koreksi (p)'!BF50='Isian Keg Perb &amp; Peng'!AS$7,'Isian Keg Perb &amp; Peng'!$A$7,IF('Koreksi (p)'!BF50='Isian Keg Perb &amp; Peng'!AS$8,'Isian Keg Perb &amp; Peng'!$A$8,IF('Koreksi (p)'!BF50='Isian Keg Perb &amp; Peng'!AS$9,'Isian Keg Perb &amp; Peng'!$A$9,IF('Koreksi (p)'!BF50='Isian Keg Perb &amp; Peng'!AS$10,'Isian Keg Perb &amp; Peng'!$A$10,IF('Koreksi (p)'!BF50='Isian Keg Perb &amp; Peng'!AS$11,'Isian Keg Perb &amp; Peng'!$A$11,IF('Koreksi (p)'!BF50='Isian Keg Perb &amp; Peng'!AS$12,'Isian Keg Perb &amp; Peng'!$A$12,IF('Koreksi (p)'!BF50='Isian Keg Perb &amp; Peng'!AS$13,'Isian Keg Perb &amp; Peng'!$A$13," "))))))))))</f>
        <v xml:space="preserve"> </v>
      </c>
      <c r="J49" s="150" t="str">
        <f>IF('Koreksi (p)'!BG50='Isian Keg Perb &amp; Peng'!AT$4,'Isian Keg Perb &amp; Peng'!$A$4,IF('Koreksi (p)'!BG50='Isian Keg Perb &amp; Peng'!AT$5,'Isian Keg Perb &amp; Peng'!$A$5,IF('Koreksi (p)'!BG50='Isian Keg Perb &amp; Peng'!AT$6,'Isian Keg Perb &amp; Peng'!$A$6,IF('Koreksi (p)'!BG50='Isian Keg Perb &amp; Peng'!AT$7,'Isian Keg Perb &amp; Peng'!$A$7,IF('Koreksi (p)'!BG50='Isian Keg Perb &amp; Peng'!AT$8,'Isian Keg Perb &amp; Peng'!$A$8,IF('Koreksi (p)'!BG50='Isian Keg Perb &amp; Peng'!AT$9,'Isian Keg Perb &amp; Peng'!$A$9,IF('Koreksi (p)'!BG50='Isian Keg Perb &amp; Peng'!AT$10,'Isian Keg Perb &amp; Peng'!$A$10,IF('Koreksi (p)'!BG50='Isian Keg Perb &amp; Peng'!AT$11,'Isian Keg Perb &amp; Peng'!$A$11,IF('Koreksi (p)'!BG50='Isian Keg Perb &amp; Peng'!AT$12,'Isian Keg Perb &amp; Peng'!$A$12,IF('Koreksi (p)'!BG50='Isian Keg Perb &amp; Peng'!AT$13,'Isian Keg Perb &amp; Peng'!$A$13," "))))))))))</f>
        <v xml:space="preserve"> </v>
      </c>
      <c r="K49" s="150" t="str">
        <f>IF('Koreksi (p)'!BH50='Isian Keg Perb &amp; Peng'!AU$4,'Isian Keg Perb &amp; Peng'!$A$4,IF('Koreksi (p)'!BH50='Isian Keg Perb &amp; Peng'!AU$5,'Isian Keg Perb &amp; Peng'!$A$5,IF('Koreksi (p)'!BH50='Isian Keg Perb &amp; Peng'!AU$6,'Isian Keg Perb &amp; Peng'!$A$6,IF('Koreksi (p)'!BH50='Isian Keg Perb &amp; Peng'!AU$7,'Isian Keg Perb &amp; Peng'!$A$7,IF('Koreksi (p)'!BH50='Isian Keg Perb &amp; Peng'!AU$8,'Isian Keg Perb &amp; Peng'!$A$8,IF('Koreksi (p)'!BH50='Isian Keg Perb &amp; Peng'!AU$9,'Isian Keg Perb &amp; Peng'!$A$9,IF('Koreksi (p)'!BH50='Isian Keg Perb &amp; Peng'!AU$10,'Isian Keg Perb &amp; Peng'!$A$10,IF('Koreksi (p)'!BH50='Isian Keg Perb &amp; Peng'!AU$11,'Isian Keg Perb &amp; Peng'!$A$11,IF('Koreksi (p)'!BH50='Isian Keg Perb &amp; Peng'!AU$12,'Isian Keg Perb &amp; Peng'!$A$12,IF('Koreksi (p)'!BH50='Isian Keg Perb &amp; Peng'!AU$13,'Isian Keg Perb &amp; Peng'!$A$13," "))))))))))</f>
        <v xml:space="preserve"> </v>
      </c>
      <c r="L49" s="150" t="str">
        <f>IF('Koreksi (p)'!BI50='Isian Keg Perb &amp; Peng'!AV$4,'Isian Keg Perb &amp; Peng'!$A$4,IF('Koreksi (p)'!BI50='Isian Keg Perb &amp; Peng'!AV$5,'Isian Keg Perb &amp; Peng'!$A$5,IF('Koreksi (p)'!BI50='Isian Keg Perb &amp; Peng'!AV$6,'Isian Keg Perb &amp; Peng'!$A$6,IF('Koreksi (p)'!BI50='Isian Keg Perb &amp; Peng'!AV$7,'Isian Keg Perb &amp; Peng'!$A$7,IF('Koreksi (p)'!BI50='Isian Keg Perb &amp; Peng'!AV$8,'Isian Keg Perb &amp; Peng'!$A$8,IF('Koreksi (p)'!BI50='Isian Keg Perb &amp; Peng'!AV$9,'Isian Keg Perb &amp; Peng'!$A$9,IF('Koreksi (p)'!BI50='Isian Keg Perb &amp; Peng'!AV$10,'Isian Keg Perb &amp; Peng'!$A$10,IF('Koreksi (p)'!BI50='Isian Keg Perb &amp; Peng'!AV$11,'Isian Keg Perb &amp; Peng'!$A$11,IF('Koreksi (p)'!BI50='Isian Keg Perb &amp; Peng'!AV$12,'Isian Keg Perb &amp; Peng'!$A$12,IF('Koreksi (p)'!BI50='Isian Keg Perb &amp; Peng'!AV$13,'Isian Keg Perb &amp; Peng'!$A$13," "))))))))))</f>
        <v xml:space="preserve"> </v>
      </c>
      <c r="M49" s="150" t="str">
        <f>IF('Koreksi (p)'!BJ50='Isian Keg Perb &amp; Peng'!AW$4,'Isian Keg Perb &amp; Peng'!$A$4,IF('Koreksi (p)'!BJ50='Isian Keg Perb &amp; Peng'!AW$5,'Isian Keg Perb &amp; Peng'!$A$5,IF('Koreksi (p)'!BJ50='Isian Keg Perb &amp; Peng'!AW$6,'Isian Keg Perb &amp; Peng'!$A$6,IF('Koreksi (p)'!BJ50='Isian Keg Perb &amp; Peng'!AW$7,'Isian Keg Perb &amp; Peng'!$A$7,IF('Koreksi (p)'!BJ50='Isian Keg Perb &amp; Peng'!AW$8,'Isian Keg Perb &amp; Peng'!$A$8,IF('Koreksi (p)'!BJ50='Isian Keg Perb &amp; Peng'!AW$9,'Isian Keg Perb &amp; Peng'!$A$9,IF('Koreksi (p)'!BJ50='Isian Keg Perb &amp; Peng'!AW$10,'Isian Keg Perb &amp; Peng'!$A$10,IF('Koreksi (p)'!BJ50='Isian Keg Perb &amp; Peng'!AW$11,'Isian Keg Perb &amp; Peng'!$A$11,IF('Koreksi (p)'!BJ50='Isian Keg Perb &amp; Peng'!AW$12,'Isian Keg Perb &amp; Peng'!$A$12,IF('Koreksi (p)'!BJ50='Isian Keg Perb &amp; Peng'!AW$13,'Isian Keg Perb &amp; Peng'!$A$13," "))))))))))</f>
        <v xml:space="preserve"> </v>
      </c>
      <c r="N49" s="150" t="str">
        <f>IF('Koreksi (p)'!BK50='Isian Keg Perb &amp; Peng'!AX$4,'Isian Keg Perb &amp; Peng'!$A$4,IF('Koreksi (p)'!BK50='Isian Keg Perb &amp; Peng'!AX$5,'Isian Keg Perb &amp; Peng'!$A$5,IF('Koreksi (p)'!BK50='Isian Keg Perb &amp; Peng'!AX$6,'Isian Keg Perb &amp; Peng'!$A$6,IF('Koreksi (p)'!BK50='Isian Keg Perb &amp; Peng'!AX$7,'Isian Keg Perb &amp; Peng'!$A$7,IF('Koreksi (p)'!BK50='Isian Keg Perb &amp; Peng'!AX$8,'Isian Keg Perb &amp; Peng'!$A$8,IF('Koreksi (p)'!BK50='Isian Keg Perb &amp; Peng'!AX$9,'Isian Keg Perb &amp; Peng'!$A$9,IF('Koreksi (p)'!BK50='Isian Keg Perb &amp; Peng'!AX$10,'Isian Keg Perb &amp; Peng'!$A$10,IF('Koreksi (p)'!BK50='Isian Keg Perb &amp; Peng'!AX$11,'Isian Keg Perb &amp; Peng'!$A$11,IF('Koreksi (p)'!BK50='Isian Keg Perb &amp; Peng'!AX$12,'Isian Keg Perb &amp; Peng'!$A$12,IF('Koreksi (p)'!BK50='Isian Keg Perb &amp; Peng'!AX$13,'Isian Keg Perb &amp; Peng'!$A$13," "))))))))))</f>
        <v xml:space="preserve"> </v>
      </c>
      <c r="O49" s="150" t="str">
        <f>IF('Koreksi (p)'!BL50='Isian Keg Perb &amp; Peng'!AY$4,'Isian Keg Perb &amp; Peng'!$A$4,IF('Koreksi (p)'!BL50='Isian Keg Perb &amp; Peng'!AY$5,'Isian Keg Perb &amp; Peng'!$A$5,IF('Koreksi (p)'!BL50='Isian Keg Perb &amp; Peng'!AY$6,'Isian Keg Perb &amp; Peng'!$A$6,IF('Koreksi (p)'!BL50='Isian Keg Perb &amp; Peng'!AY$7,'Isian Keg Perb &amp; Peng'!$A$7,IF('Koreksi (p)'!BL50='Isian Keg Perb &amp; Peng'!AY$8,'Isian Keg Perb &amp; Peng'!$A$8,IF('Koreksi (p)'!BL50='Isian Keg Perb &amp; Peng'!AY$9,'Isian Keg Perb &amp; Peng'!$A$9,IF('Koreksi (p)'!BL50='Isian Keg Perb &amp; Peng'!AY$10,'Isian Keg Perb &amp; Peng'!$A$10,IF('Koreksi (p)'!BL50='Isian Keg Perb &amp; Peng'!AY$11,'Isian Keg Perb &amp; Peng'!$A$11,IF('Koreksi (p)'!BL50='Isian Keg Perb &amp; Peng'!AY$12,'Isian Keg Perb &amp; Peng'!$A$12,IF('Koreksi (p)'!BL50='Isian Keg Perb &amp; Peng'!AY$13,'Isian Keg Perb &amp; Peng'!$A$13," "))))))))))</f>
        <v xml:space="preserve"> </v>
      </c>
      <c r="P49" s="150" t="str">
        <f>IF('Koreksi (p)'!BM50='Isian Keg Perb &amp; Peng'!AZ$4,'Isian Keg Perb &amp; Peng'!$A$4,IF('Koreksi (p)'!BM50='Isian Keg Perb &amp; Peng'!AZ$5,'Isian Keg Perb &amp; Peng'!$A$5,IF('Koreksi (p)'!BM50='Isian Keg Perb &amp; Peng'!AZ$6,'Isian Keg Perb &amp; Peng'!$A$6,IF('Koreksi (p)'!BM50='Isian Keg Perb &amp; Peng'!AZ$7,'Isian Keg Perb &amp; Peng'!$A$7,IF('Koreksi (p)'!BM50='Isian Keg Perb &amp; Peng'!AZ$8,'Isian Keg Perb &amp; Peng'!$A$8,IF('Koreksi (p)'!BM50='Isian Keg Perb &amp; Peng'!AZ$9,'Isian Keg Perb &amp; Peng'!$A$9,IF('Koreksi (p)'!BM50='Isian Keg Perb &amp; Peng'!AZ$10,'Isian Keg Perb &amp; Peng'!$A$10,IF('Koreksi (p)'!BM50='Isian Keg Perb &amp; Peng'!AZ$11,'Isian Keg Perb &amp; Peng'!$A$11,IF('Koreksi (p)'!BM50='Isian Keg Perb &amp; Peng'!AZ$12,'Isian Keg Perb &amp; Peng'!$A$12,IF('Koreksi (p)'!BM50='Isian Keg Perb &amp; Peng'!AZ$13,'Isian Keg Perb &amp; Peng'!$A$13," "))))))))))</f>
        <v xml:space="preserve"> </v>
      </c>
      <c r="Q49" s="150" t="str">
        <f>IF('Koreksi (p)'!BN50='Isian Keg Perb &amp; Peng'!BA$4,'Isian Keg Perb &amp; Peng'!$A$4,IF('Koreksi (p)'!BN50='Isian Keg Perb &amp; Peng'!BA$5,'Isian Keg Perb &amp; Peng'!$A$5,IF('Koreksi (p)'!BN50='Isian Keg Perb &amp; Peng'!BA$6,'Isian Keg Perb &amp; Peng'!$A$6,IF('Koreksi (p)'!BN50='Isian Keg Perb &amp; Peng'!BA$7,'Isian Keg Perb &amp; Peng'!$A$7,IF('Koreksi (p)'!BN50='Isian Keg Perb &amp; Peng'!BA$8,'Isian Keg Perb &amp; Peng'!$A$8,IF('Koreksi (p)'!BN50='Isian Keg Perb &amp; Peng'!BA$9,'Isian Keg Perb &amp; Peng'!$A$9,IF('Koreksi (p)'!BN50='Isian Keg Perb &amp; Peng'!BA$10,'Isian Keg Perb &amp; Peng'!$A$10,IF('Koreksi (p)'!BN50='Isian Keg Perb &amp; Peng'!BA$11,'Isian Keg Perb &amp; Peng'!$A$11,IF('Koreksi (p)'!BN50='Isian Keg Perb &amp; Peng'!BA$12,'Isian Keg Perb &amp; Peng'!$A$12,IF('Koreksi (p)'!BN50='Isian Keg Perb &amp; Peng'!BA$13,'Isian Keg Perb &amp; Peng'!$A$13," "))))))))))</f>
        <v xml:space="preserve"> </v>
      </c>
      <c r="R49" s="150" t="str">
        <f>IF('Koreksi (p)'!BO50='Isian Keg Perb &amp; Peng'!BB$4,'Isian Keg Perb &amp; Peng'!$A$4,IF('Koreksi (p)'!BO50='Isian Keg Perb &amp; Peng'!BB$5,'Isian Keg Perb &amp; Peng'!$A$5,IF('Koreksi (p)'!BO50='Isian Keg Perb &amp; Peng'!BB$6,'Isian Keg Perb &amp; Peng'!$A$6,IF('Koreksi (p)'!BO50='Isian Keg Perb &amp; Peng'!BB$7,'Isian Keg Perb &amp; Peng'!$A$7,IF('Koreksi (p)'!BO50='Isian Keg Perb &amp; Peng'!BB$8,'Isian Keg Perb &amp; Peng'!$A$8,IF('Koreksi (p)'!BO50='Isian Keg Perb &amp; Peng'!BB$9,'Isian Keg Perb &amp; Peng'!$A$9,IF('Koreksi (p)'!BO50='Isian Keg Perb &amp; Peng'!BB$10,'Isian Keg Perb &amp; Peng'!$A$10,IF('Koreksi (p)'!BO50='Isian Keg Perb &amp; Peng'!BB$11,'Isian Keg Perb &amp; Peng'!$A$11,IF('Koreksi (p)'!BO50='Isian Keg Perb &amp; Peng'!BB$12,'Isian Keg Perb &amp; Peng'!$A$12,IF('Koreksi (p)'!BO50='Isian Keg Perb &amp; Peng'!BB$13,'Isian Keg Perb &amp; Peng'!$A$13," "))))))))))</f>
        <v xml:space="preserve"> </v>
      </c>
      <c r="S49" s="150" t="str">
        <f>IF('Koreksi (p)'!BP50='Isian Keg Perb &amp; Peng'!BC$4,'Isian Keg Perb &amp; Peng'!$A$4,IF('Koreksi (p)'!BP50='Isian Keg Perb &amp; Peng'!BC$5,'Isian Keg Perb &amp; Peng'!$A$5,IF('Koreksi (p)'!BP50='Isian Keg Perb &amp; Peng'!BC$6,'Isian Keg Perb &amp; Peng'!$A$6,IF('Koreksi (p)'!BP50='Isian Keg Perb &amp; Peng'!BC$7,'Isian Keg Perb &amp; Peng'!$A$7,IF('Koreksi (p)'!BP50='Isian Keg Perb &amp; Peng'!BC$8,'Isian Keg Perb &amp; Peng'!$A$8,IF('Koreksi (p)'!BP50='Isian Keg Perb &amp; Peng'!BC$9,'Isian Keg Perb &amp; Peng'!$A$9,IF('Koreksi (p)'!BP50='Isian Keg Perb &amp; Peng'!BC$10,'Isian Keg Perb &amp; Peng'!$A$10,IF('Koreksi (p)'!BP50='Isian Keg Perb &amp; Peng'!BC$11,'Isian Keg Perb &amp; Peng'!$A$11,IF('Koreksi (p)'!BP50='Isian Keg Perb &amp; Peng'!BC$12,'Isian Keg Perb &amp; Peng'!$A$12,IF('Koreksi (p)'!BP50='Isian Keg Perb &amp; Peng'!BC$13,'Isian Keg Perb &amp; Peng'!$A$13," "))))))))))</f>
        <v xml:space="preserve"> </v>
      </c>
      <c r="T49" s="150" t="str">
        <f>IF('Koreksi (p)'!BQ50='Isian Keg Perb &amp; Peng'!BD$4,'Isian Keg Perb &amp; Peng'!$A$4,IF('Koreksi (p)'!BQ50='Isian Keg Perb &amp; Peng'!BD$5,'Isian Keg Perb &amp; Peng'!$A$5,IF('Koreksi (p)'!BQ50='Isian Keg Perb &amp; Peng'!BD$6,'Isian Keg Perb &amp; Peng'!$A$6,IF('Koreksi (p)'!BQ50='Isian Keg Perb &amp; Peng'!BD$7,'Isian Keg Perb &amp; Peng'!$A$7,IF('Koreksi (p)'!BQ50='Isian Keg Perb &amp; Peng'!BD$8,'Isian Keg Perb &amp; Peng'!$A$8,IF('Koreksi (p)'!BQ50='Isian Keg Perb &amp; Peng'!BD$9,'Isian Keg Perb &amp; Peng'!$A$9,IF('Koreksi (p)'!BQ50='Isian Keg Perb &amp; Peng'!BD$10,'Isian Keg Perb &amp; Peng'!$A$10,IF('Koreksi (p)'!BQ50='Isian Keg Perb &amp; Peng'!BD$11,'Isian Keg Perb &amp; Peng'!$A$11,IF('Koreksi (p)'!BQ50='Isian Keg Perb &amp; Peng'!BD$12,'Isian Keg Perb &amp; Peng'!$A$12,IF('Koreksi (p)'!BQ50='Isian Keg Perb &amp; Peng'!BD$13,'Isian Keg Perb &amp; Peng'!$A$13," "))))))))))</f>
        <v xml:space="preserve"> </v>
      </c>
      <c r="U49" s="150" t="str">
        <f>IF('Koreksi (p)'!BR50='Isian Keg Perb &amp; Peng'!BE$4,'Isian Keg Perb &amp; Peng'!$A$4,IF('Koreksi (p)'!BR50='Isian Keg Perb &amp; Peng'!BE$5,'Isian Keg Perb &amp; Peng'!$A$5,IF('Koreksi (p)'!BR50='Isian Keg Perb &amp; Peng'!BE$6,'Isian Keg Perb &amp; Peng'!$A$6,IF('Koreksi (p)'!BR50='Isian Keg Perb &amp; Peng'!BE$7,'Isian Keg Perb &amp; Peng'!$A$7,IF('Koreksi (p)'!BR50='Isian Keg Perb &amp; Peng'!BE$8,'Isian Keg Perb &amp; Peng'!$A$8,IF('Koreksi (p)'!BR50='Isian Keg Perb &amp; Peng'!BE$9,'Isian Keg Perb &amp; Peng'!$A$9,IF('Koreksi (p)'!BR50='Isian Keg Perb &amp; Peng'!BE$10,'Isian Keg Perb &amp; Peng'!$A$10,IF('Koreksi (p)'!BR50='Isian Keg Perb &amp; Peng'!BE$11,'Isian Keg Perb &amp; Peng'!$A$11,IF('Koreksi (p)'!BR50='Isian Keg Perb &amp; Peng'!BE$12,'Isian Keg Perb &amp; Peng'!$A$12,IF('Koreksi (p)'!BR50='Isian Keg Perb &amp; Peng'!BE$13,'Isian Keg Perb &amp; Peng'!$A$13," "))))))))))</f>
        <v xml:space="preserve"> </v>
      </c>
      <c r="V49" s="150" t="str">
        <f>IF('Koreksi (p)'!BS50='Isian Keg Perb &amp; Peng'!BF$4,'Isian Keg Perb &amp; Peng'!$A$4,IF('Koreksi (p)'!BS50='Isian Keg Perb &amp; Peng'!BF$5,'Isian Keg Perb &amp; Peng'!$A$5,IF('Koreksi (p)'!BS50='Isian Keg Perb &amp; Peng'!BF$6,'Isian Keg Perb &amp; Peng'!$A$6,IF('Koreksi (p)'!BS50='Isian Keg Perb &amp; Peng'!BF$7,'Isian Keg Perb &amp; Peng'!$A$7,IF('Koreksi (p)'!BS50='Isian Keg Perb &amp; Peng'!BF$8,'Isian Keg Perb &amp; Peng'!$A$8,IF('Koreksi (p)'!BS50='Isian Keg Perb &amp; Peng'!BF$9,'Isian Keg Perb &amp; Peng'!$A$9,IF('Koreksi (p)'!BS50='Isian Keg Perb &amp; Peng'!BF$10,'Isian Keg Perb &amp; Peng'!$A$10,IF('Koreksi (p)'!BS50='Isian Keg Perb &amp; Peng'!BF$11,'Isian Keg Perb &amp; Peng'!$A$11,IF('Koreksi (p)'!BS50='Isian Keg Perb &amp; Peng'!BF$12,'Isian Keg Perb &amp; Peng'!$A$12,IF('Koreksi (p)'!BS50='Isian Keg Perb &amp; Peng'!BF$13,'Isian Keg Perb &amp; Peng'!$A$13," "))))))))))</f>
        <v xml:space="preserve"> </v>
      </c>
      <c r="W49" s="150" t="str">
        <f>IF('Koreksi (p)'!BT50='Isian Keg Perb &amp; Peng'!BG$4,'Isian Keg Perb &amp; Peng'!$A$4,IF('Koreksi (p)'!BT50='Isian Keg Perb &amp; Peng'!BG$5,'Isian Keg Perb &amp; Peng'!$A$5,IF('Koreksi (p)'!BT50='Isian Keg Perb &amp; Peng'!BG$6,'Isian Keg Perb &amp; Peng'!$A$6,IF('Koreksi (p)'!BT50='Isian Keg Perb &amp; Peng'!BG$7,'Isian Keg Perb &amp; Peng'!$A$7,IF('Koreksi (p)'!BT50='Isian Keg Perb &amp; Peng'!BG$8,'Isian Keg Perb &amp; Peng'!$A$8,IF('Koreksi (p)'!BT50='Isian Keg Perb &amp; Peng'!BG$9,'Isian Keg Perb &amp; Peng'!$A$9,IF('Koreksi (p)'!BT50='Isian Keg Perb &amp; Peng'!BG$10,'Isian Keg Perb &amp; Peng'!$A$10,IF('Koreksi (p)'!BT50='Isian Keg Perb &amp; Peng'!BG$11,'Isian Keg Perb &amp; Peng'!$A$11,IF('Koreksi (p)'!BT50='Isian Keg Perb &amp; Peng'!BG$12,'Isian Keg Perb &amp; Peng'!$A$12,IF('Koreksi (p)'!BT50='Isian Keg Perb &amp; Peng'!BG$13,'Isian Keg Perb &amp; Peng'!$A$13," "))))))))))</f>
        <v xml:space="preserve"> </v>
      </c>
      <c r="X49" s="150" t="str">
        <f>IF('Koreksi (p)'!BU50='Isian Keg Perb &amp; Peng'!BH$4,'Isian Keg Perb &amp; Peng'!$A$4,IF('Koreksi (p)'!BU50='Isian Keg Perb &amp; Peng'!BH$5,'Isian Keg Perb &amp; Peng'!$A$5,IF('Koreksi (p)'!BU50='Isian Keg Perb &amp; Peng'!BH$6,'Isian Keg Perb &amp; Peng'!$A$6,IF('Koreksi (p)'!BU50='Isian Keg Perb &amp; Peng'!BH$7,'Isian Keg Perb &amp; Peng'!$A$7,IF('Koreksi (p)'!BU50='Isian Keg Perb &amp; Peng'!BH$8,'Isian Keg Perb &amp; Peng'!$A$8,IF('Koreksi (p)'!BU50='Isian Keg Perb &amp; Peng'!BH$9,'Isian Keg Perb &amp; Peng'!$A$9,IF('Koreksi (p)'!BU50='Isian Keg Perb &amp; Peng'!BH$10,'Isian Keg Perb &amp; Peng'!$A$10,IF('Koreksi (p)'!BU50='Isian Keg Perb &amp; Peng'!BH$11,'Isian Keg Perb &amp; Peng'!$A$11,IF('Koreksi (p)'!BU50='Isian Keg Perb &amp; Peng'!BH$12,'Isian Keg Perb &amp; Peng'!$A$12,IF('Koreksi (p)'!BU50='Isian Keg Perb &amp; Peng'!BH$13,'Isian Keg Perb &amp; Peng'!$A$13," "))))))))))</f>
        <v xml:space="preserve"> </v>
      </c>
      <c r="Y49" s="150" t="str">
        <f>IF('Koreksi (p)'!BV50='Isian Keg Perb &amp; Peng'!BI$4,'Isian Keg Perb &amp; Peng'!$A$4,IF('Koreksi (p)'!BV50='Isian Keg Perb &amp; Peng'!BI$5,'Isian Keg Perb &amp; Peng'!$A$5,IF('Koreksi (p)'!BV50='Isian Keg Perb &amp; Peng'!BI$6,'Isian Keg Perb &amp; Peng'!$A$6,IF('Koreksi (p)'!BV50='Isian Keg Perb &amp; Peng'!BI$7,'Isian Keg Perb &amp; Peng'!$A$7,IF('Koreksi (p)'!BV50='Isian Keg Perb &amp; Peng'!BI$8,'Isian Keg Perb &amp; Peng'!$A$8,IF('Koreksi (p)'!BV50='Isian Keg Perb &amp; Peng'!BI$9,'Isian Keg Perb &amp; Peng'!$A$9,IF('Koreksi (p)'!BV50='Isian Keg Perb &amp; Peng'!BI$10,'Isian Keg Perb &amp; Peng'!$A$10,IF('Koreksi (p)'!BV50='Isian Keg Perb &amp; Peng'!BI$11,'Isian Keg Perb &amp; Peng'!$A$11,IF('Koreksi (p)'!BV50='Isian Keg Perb &amp; Peng'!BI$12,'Isian Keg Perb &amp; Peng'!$A$12,IF('Koreksi (p)'!BV50='Isian Keg Perb &amp; Peng'!BI$13,'Isian Keg Perb &amp; Peng'!$A$13," "))))))))))</f>
        <v xml:space="preserve"> </v>
      </c>
      <c r="Z49" s="150" t="str">
        <f>IF('Koreksi (p)'!BW50='Isian Keg Perb &amp; Peng'!BJ$4,'Isian Keg Perb &amp; Peng'!$A$4,IF('Koreksi (p)'!BW50='Isian Keg Perb &amp; Peng'!BJ$5,'Isian Keg Perb &amp; Peng'!$A$5,IF('Koreksi (p)'!BW50='Isian Keg Perb &amp; Peng'!BJ$6,'Isian Keg Perb &amp; Peng'!$A$6,IF('Koreksi (p)'!BW50='Isian Keg Perb &amp; Peng'!BJ$7,'Isian Keg Perb &amp; Peng'!$A$7,IF('Koreksi (p)'!BW50='Isian Keg Perb &amp; Peng'!BJ$8,'Isian Keg Perb &amp; Peng'!$A$8,IF('Koreksi (p)'!BW50='Isian Keg Perb &amp; Peng'!BJ$9,'Isian Keg Perb &amp; Peng'!$A$9,IF('Koreksi (p)'!BW50='Isian Keg Perb &amp; Peng'!BJ$10,'Isian Keg Perb &amp; Peng'!$A$10,IF('Koreksi (p)'!BW50='Isian Keg Perb &amp; Peng'!BJ$11,'Isian Keg Perb &amp; Peng'!$A$11,IF('Koreksi (p)'!BW50='Isian Keg Perb &amp; Peng'!BJ$12,'Isian Keg Perb &amp; Peng'!$A$12,IF('Koreksi (p)'!BW50='Isian Keg Perb &amp; Peng'!BJ$13,'Isian Keg Perb &amp; Peng'!$A$13," "))))))))))</f>
        <v xml:space="preserve"> </v>
      </c>
      <c r="AA49" s="150" t="str">
        <f>IF('Koreksi (p)'!BX50='Isian Keg Perb &amp; Peng'!BK$4,'Isian Keg Perb &amp; Peng'!$A$4,IF('Koreksi (p)'!BX50='Isian Keg Perb &amp; Peng'!BK$5,'Isian Keg Perb &amp; Peng'!$A$5,IF('Koreksi (p)'!BX50='Isian Keg Perb &amp; Peng'!BK$6,'Isian Keg Perb &amp; Peng'!$A$6,IF('Koreksi (p)'!BX50='Isian Keg Perb &amp; Peng'!BK$7,'Isian Keg Perb &amp; Peng'!$A$7,IF('Koreksi (p)'!BX50='Isian Keg Perb &amp; Peng'!BK$8,'Isian Keg Perb &amp; Peng'!$A$8,IF('Koreksi (p)'!BX50='Isian Keg Perb &amp; Peng'!BK$9,'Isian Keg Perb &amp; Peng'!$A$9,IF('Koreksi (p)'!BX50='Isian Keg Perb &amp; Peng'!BK$10,'Isian Keg Perb &amp; Peng'!$A$10,IF('Koreksi (p)'!BX50='Isian Keg Perb &amp; Peng'!BK$11,'Isian Keg Perb &amp; Peng'!$A$11,IF('Koreksi (p)'!BX50='Isian Keg Perb &amp; Peng'!BK$12,'Isian Keg Perb &amp; Peng'!$A$12,IF('Koreksi (p)'!BX50='Isian Keg Perb &amp; Peng'!BK$13,'Isian Keg Perb &amp; Peng'!$A$13," "))))))))))</f>
        <v xml:space="preserve"> </v>
      </c>
      <c r="AB49" s="150" t="str">
        <f>IF('Koreksi (p)'!BY50='Isian Keg Perb &amp; Peng'!BL$4,'Isian Keg Perb &amp; Peng'!$A$4,IF('Koreksi (p)'!BY50='Isian Keg Perb &amp; Peng'!BL$5,'Isian Keg Perb &amp; Peng'!$A$5,IF('Koreksi (p)'!BY50='Isian Keg Perb &amp; Peng'!BL$6,'Isian Keg Perb &amp; Peng'!$A$6,IF('Koreksi (p)'!BY50='Isian Keg Perb &amp; Peng'!BL$7,'Isian Keg Perb &amp; Peng'!$A$7,IF('Koreksi (p)'!BY50='Isian Keg Perb &amp; Peng'!BL$8,'Isian Keg Perb &amp; Peng'!$A$8,IF('Koreksi (p)'!BY50='Isian Keg Perb &amp; Peng'!BL$9,'Isian Keg Perb &amp; Peng'!$A$9,IF('Koreksi (p)'!BY50='Isian Keg Perb &amp; Peng'!BL$10,'Isian Keg Perb &amp; Peng'!$A$10,IF('Koreksi (p)'!BY50='Isian Keg Perb &amp; Peng'!BL$11,'Isian Keg Perb &amp; Peng'!$A$11,IF('Koreksi (p)'!BY50='Isian Keg Perb &amp; Peng'!BL$12,'Isian Keg Perb &amp; Peng'!$A$12,IF('Koreksi (p)'!BY50='Isian Keg Perb &amp; Peng'!BL$13,'Isian Keg Perb &amp; Peng'!$A$13," "))))))))))</f>
        <v xml:space="preserve"> </v>
      </c>
      <c r="AC49" s="150" t="str">
        <f>IF('Koreksi (p)'!BZ50='Isian Keg Perb &amp; Peng'!BM$4,'Isian Keg Perb &amp; Peng'!$A$4,IF('Koreksi (p)'!BZ50='Isian Keg Perb &amp; Peng'!BM$5,'Isian Keg Perb &amp; Peng'!$A$5,IF('Koreksi (p)'!BZ50='Isian Keg Perb &amp; Peng'!BM$6,'Isian Keg Perb &amp; Peng'!$A$6,IF('Koreksi (p)'!BZ50='Isian Keg Perb &amp; Peng'!BM$7,'Isian Keg Perb &amp; Peng'!$A$7,IF('Koreksi (p)'!BZ50='Isian Keg Perb &amp; Peng'!BM$8,'Isian Keg Perb &amp; Peng'!$A$8,IF('Koreksi (p)'!BZ50='Isian Keg Perb &amp; Peng'!BM$9,'Isian Keg Perb &amp; Peng'!$A$9,IF('Koreksi (p)'!BZ50='Isian Keg Perb &amp; Peng'!BM$10,'Isian Keg Perb &amp; Peng'!$A$10,IF('Koreksi (p)'!BZ50='Isian Keg Perb &amp; Peng'!BM$11,'Isian Keg Perb &amp; Peng'!$A$11,IF('Koreksi (p)'!BZ50='Isian Keg Perb &amp; Peng'!BM$12,'Isian Keg Perb &amp; Peng'!$A$12,IF('Koreksi (p)'!BZ50='Isian Keg Perb &amp; Peng'!BM$13,'Isian Keg Perb &amp; Peng'!$A$13," "))))))))))</f>
        <v xml:space="preserve"> </v>
      </c>
      <c r="AD49" s="150" t="str">
        <f>IF('Koreksi (p)'!CA50='Isian Keg Perb &amp; Peng'!BN$4,'Isian Keg Perb &amp; Peng'!$A$4,IF('Koreksi (p)'!CA50='Isian Keg Perb &amp; Peng'!BN$5,'Isian Keg Perb &amp; Peng'!$A$5,IF('Koreksi (p)'!CA50='Isian Keg Perb &amp; Peng'!BN$6,'Isian Keg Perb &amp; Peng'!$A$6,IF('Koreksi (p)'!CA50='Isian Keg Perb &amp; Peng'!BN$7,'Isian Keg Perb &amp; Peng'!$A$7,IF('Koreksi (p)'!CA50='Isian Keg Perb &amp; Peng'!BN$8,'Isian Keg Perb &amp; Peng'!$A$8,IF('Koreksi (p)'!CA50='Isian Keg Perb &amp; Peng'!BN$9,'Isian Keg Perb &amp; Peng'!$A$9,IF('Koreksi (p)'!CA50='Isian Keg Perb &amp; Peng'!BN$10,'Isian Keg Perb &amp; Peng'!$A$10,IF('Koreksi (p)'!CA50='Isian Keg Perb &amp; Peng'!BN$11,'Isian Keg Perb &amp; Peng'!$A$11,IF('Koreksi (p)'!CA50='Isian Keg Perb &amp; Peng'!BN$12,'Isian Keg Perb &amp; Peng'!$A$12,IF('Koreksi (p)'!CA50='Isian Keg Perb &amp; Peng'!BN$13,'Isian Keg Perb &amp; Peng'!$A$13," "))))))))))</f>
        <v xml:space="preserve"> </v>
      </c>
      <c r="AE49" s="150" t="str">
        <f>IF('Koreksi (p)'!CB50='Isian Keg Perb &amp; Peng'!BO$4,'Isian Keg Perb &amp; Peng'!$A$4,IF('Koreksi (p)'!CB50='Isian Keg Perb &amp; Peng'!BO$5,'Isian Keg Perb &amp; Peng'!$A$5,IF('Koreksi (p)'!CB50='Isian Keg Perb &amp; Peng'!BO$6,'Isian Keg Perb &amp; Peng'!$A$6,IF('Koreksi (p)'!CB50='Isian Keg Perb &amp; Peng'!BO$7,'Isian Keg Perb &amp; Peng'!$A$7,IF('Koreksi (p)'!CB50='Isian Keg Perb &amp; Peng'!BO$8,'Isian Keg Perb &amp; Peng'!$A$8,IF('Koreksi (p)'!CB50='Isian Keg Perb &amp; Peng'!BO$9,'Isian Keg Perb &amp; Peng'!$A$9,IF('Koreksi (p)'!CB50='Isian Keg Perb &amp; Peng'!BO$10,'Isian Keg Perb &amp; Peng'!$A$10,IF('Koreksi (p)'!CB50='Isian Keg Perb &amp; Peng'!BO$11,'Isian Keg Perb &amp; Peng'!$A$11,IF('Koreksi (p)'!CB50='Isian Keg Perb &amp; Peng'!BO$12,'Isian Keg Perb &amp; Peng'!$A$12,IF('Koreksi (p)'!CB50='Isian Keg Perb &amp; Peng'!BO$13,'Isian Keg Perb &amp; Peng'!$A$13," "))))))))))</f>
        <v xml:space="preserve"> </v>
      </c>
      <c r="AF49" s="150" t="str">
        <f>IF('Koreksi (p)'!CC50='Isian Keg Perb &amp; Peng'!BP$4,'Isian Keg Perb &amp; Peng'!$A$4,IF('Koreksi (p)'!CC50='Isian Keg Perb &amp; Peng'!BP$5,'Isian Keg Perb &amp; Peng'!$A$5,IF('Koreksi (p)'!CC50='Isian Keg Perb &amp; Peng'!BP$6,'Isian Keg Perb &amp; Peng'!$A$6,IF('Koreksi (p)'!CC50='Isian Keg Perb &amp; Peng'!BP$7,'Isian Keg Perb &amp; Peng'!$A$7,IF('Koreksi (p)'!CC50='Isian Keg Perb &amp; Peng'!BP$8,'Isian Keg Perb &amp; Peng'!$A$8,IF('Koreksi (p)'!CC50='Isian Keg Perb &amp; Peng'!BP$9,'Isian Keg Perb &amp; Peng'!$A$9,IF('Koreksi (p)'!CC50='Isian Keg Perb &amp; Peng'!BP$10,'Isian Keg Perb &amp; Peng'!$A$10,IF('Koreksi (p)'!CC50='Isian Keg Perb &amp; Peng'!BP$11,'Isian Keg Perb &amp; Peng'!$A$11,IF('Koreksi (p)'!CC50='Isian Keg Perb &amp; Peng'!BP$12,'Isian Keg Perb &amp; Peng'!$A$12,IF('Koreksi (p)'!CC50='Isian Keg Perb &amp; Peng'!BP$13,'Isian Keg Perb &amp; Peng'!$A$13," "))))))))))</f>
        <v xml:space="preserve"> </v>
      </c>
      <c r="AG49" s="150" t="str">
        <f>IF('Koreksi (p)'!CD50='Isian Keg Perb &amp; Peng'!BQ$4,'Isian Keg Perb &amp; Peng'!$A$4,IF('Koreksi (p)'!CD50='Isian Keg Perb &amp; Peng'!BQ$5,'Isian Keg Perb &amp; Peng'!$A$5,IF('Koreksi (p)'!CD50='Isian Keg Perb &amp; Peng'!BQ$6,'Isian Keg Perb &amp; Peng'!$A$6,IF('Koreksi (p)'!CD50='Isian Keg Perb &amp; Peng'!BQ$7,'Isian Keg Perb &amp; Peng'!$A$7,IF('Koreksi (p)'!CD50='Isian Keg Perb &amp; Peng'!BQ$8,'Isian Keg Perb &amp; Peng'!$A$8,IF('Koreksi (p)'!CD50='Isian Keg Perb &amp; Peng'!BQ$9,'Isian Keg Perb &amp; Peng'!$A$9,IF('Koreksi (p)'!CD50='Isian Keg Perb &amp; Peng'!BQ$10,'Isian Keg Perb &amp; Peng'!$A$10,IF('Koreksi (p)'!CD50='Isian Keg Perb &amp; Peng'!BQ$11,'Isian Keg Perb &amp; Peng'!$A$11,IF('Koreksi (p)'!CD50='Isian Keg Perb &amp; Peng'!BQ$12,'Isian Keg Perb &amp; Peng'!$A$12,IF('Koreksi (p)'!CD50='Isian Keg Perb &amp; Peng'!BQ$13,'Isian Keg Perb &amp; Peng'!$A$13," "))))))))))</f>
        <v xml:space="preserve"> </v>
      </c>
      <c r="AH49" s="150" t="str">
        <f>IF('Koreksi (p)'!CE50='Isian Keg Perb &amp; Peng'!BR$4,'Isian Keg Perb &amp; Peng'!$A$4,IF('Koreksi (p)'!CE50='Isian Keg Perb &amp; Peng'!BR$5,'Isian Keg Perb &amp; Peng'!$A$5,IF('Koreksi (p)'!CE50='Isian Keg Perb &amp; Peng'!BR$6,'Isian Keg Perb &amp; Peng'!$A$6,IF('Koreksi (p)'!CE50='Isian Keg Perb &amp; Peng'!BR$7,'Isian Keg Perb &amp; Peng'!$A$7,IF('Koreksi (p)'!CE50='Isian Keg Perb &amp; Peng'!BR$8,'Isian Keg Perb &amp; Peng'!$A$8,IF('Koreksi (p)'!CE50='Isian Keg Perb &amp; Peng'!BR$9,'Isian Keg Perb &amp; Peng'!$A$9,IF('Koreksi (p)'!CE50='Isian Keg Perb &amp; Peng'!BR$10,'Isian Keg Perb &amp; Peng'!$A$10,IF('Koreksi (p)'!CE50='Isian Keg Perb &amp; Peng'!BR$11,'Isian Keg Perb &amp; Peng'!$A$11,IF('Koreksi (p)'!CE50='Isian Keg Perb &amp; Peng'!BR$12,'Isian Keg Perb &amp; Peng'!$A$12,IF('Koreksi (p)'!CE50='Isian Keg Perb &amp; Peng'!BR$13,'Isian Keg Perb &amp; Peng'!$A$13," "))))))))))</f>
        <v xml:space="preserve"> </v>
      </c>
      <c r="AI49" s="150" t="str">
        <f>IF('Koreksi (p)'!CF50='Isian Keg Perb &amp; Peng'!BS$4,'Isian Keg Perb &amp; Peng'!$A$4,IF('Koreksi (p)'!CF50='Isian Keg Perb &amp; Peng'!BS$5,'Isian Keg Perb &amp; Peng'!$A$5,IF('Koreksi (p)'!CF50='Isian Keg Perb &amp; Peng'!BS$6,'Isian Keg Perb &amp; Peng'!$A$6,IF('Koreksi (p)'!CF50='Isian Keg Perb &amp; Peng'!BS$7,'Isian Keg Perb &amp; Peng'!$A$7,IF('Koreksi (p)'!CF50='Isian Keg Perb &amp; Peng'!BS$8,'Isian Keg Perb &amp; Peng'!$A$8,IF('Koreksi (p)'!CF50='Isian Keg Perb &amp; Peng'!BS$9,'Isian Keg Perb &amp; Peng'!$A$9,IF('Koreksi (p)'!CF50='Isian Keg Perb &amp; Peng'!BS$10,'Isian Keg Perb &amp; Peng'!$A$10,IF('Koreksi (p)'!CF50='Isian Keg Perb &amp; Peng'!BS$11,'Isian Keg Perb &amp; Peng'!$A$11,IF('Koreksi (p)'!CF50='Isian Keg Perb &amp; Peng'!BS$12,'Isian Keg Perb &amp; Peng'!$A$12,IF('Koreksi (p)'!CF50='Isian Keg Perb &amp; Peng'!BS$13,'Isian Keg Perb &amp; Peng'!$A$13," "))))))))))</f>
        <v xml:space="preserve"> </v>
      </c>
      <c r="AJ49" s="150" t="str">
        <f>IF('Koreksi (p)'!CG50='Isian Keg Perb &amp; Peng'!BT$4,'Isian Keg Perb &amp; Peng'!$A$4,IF('Koreksi (p)'!CG50='Isian Keg Perb &amp; Peng'!BT$5,'Isian Keg Perb &amp; Peng'!$A$5,IF('Koreksi (p)'!CG50='Isian Keg Perb &amp; Peng'!BT$6,'Isian Keg Perb &amp; Peng'!$A$6,IF('Koreksi (p)'!CG50='Isian Keg Perb &amp; Peng'!BT$7,'Isian Keg Perb &amp; Peng'!$A$7,IF('Koreksi (p)'!CG50='Isian Keg Perb &amp; Peng'!BT$8,'Isian Keg Perb &amp; Peng'!$A$8,IF('Koreksi (p)'!CG50='Isian Keg Perb &amp; Peng'!BT$9,'Isian Keg Perb &amp; Peng'!$A$9,IF('Koreksi (p)'!CG50='Isian Keg Perb &amp; Peng'!BT$10,'Isian Keg Perb &amp; Peng'!$A$10,IF('Koreksi (p)'!CG50='Isian Keg Perb &amp; Peng'!BT$11,'Isian Keg Perb &amp; Peng'!$A$11,IF('Koreksi (p)'!CG50='Isian Keg Perb &amp; Peng'!BT$12,'Isian Keg Perb &amp; Peng'!$A$12,IF('Koreksi (p)'!CG50='Isian Keg Perb &amp; Peng'!BT$13,'Isian Keg Perb &amp; Peng'!$A$13," "))))))))))</f>
        <v xml:space="preserve"> </v>
      </c>
      <c r="AK49" s="150" t="str">
        <f>IF('Koreksi (p)'!CH50='Isian Keg Perb &amp; Peng'!BU$4,'Isian Keg Perb &amp; Peng'!$A$4,IF('Koreksi (p)'!CH50='Isian Keg Perb &amp; Peng'!BU$5,'Isian Keg Perb &amp; Peng'!$A$5,IF('Koreksi (p)'!CH50='Isian Keg Perb &amp; Peng'!BU$6,'Isian Keg Perb &amp; Peng'!$A$6,IF('Koreksi (p)'!CH50='Isian Keg Perb &amp; Peng'!BU$7,'Isian Keg Perb &amp; Peng'!$A$7,IF('Koreksi (p)'!CH50='Isian Keg Perb &amp; Peng'!BU$8,'Isian Keg Perb &amp; Peng'!$A$8,IF('Koreksi (p)'!CH50='Isian Keg Perb &amp; Peng'!BU$9,'Isian Keg Perb &amp; Peng'!$A$9,IF('Koreksi (p)'!CH50='Isian Keg Perb &amp; Peng'!BU$10,'Isian Keg Perb &amp; Peng'!$A$10,IF('Koreksi (p)'!CH50='Isian Keg Perb &amp; Peng'!BU$11,'Isian Keg Perb &amp; Peng'!$A$11,IF('Koreksi (p)'!CH50='Isian Keg Perb &amp; Peng'!BU$12,'Isian Keg Perb &amp; Peng'!$A$12,IF('Koreksi (p)'!CH50='Isian Keg Perb &amp; Peng'!BU$13,'Isian Keg Perb &amp; Peng'!$A$13," "))))))))))</f>
        <v xml:space="preserve"> </v>
      </c>
      <c r="AL49" s="150" t="str">
        <f>IF('Koreksi (p)'!CI50='Isian Keg Perb &amp; Peng'!BV$4,'Isian Keg Perb &amp; Peng'!$A$4,IF('Koreksi (p)'!CI50='Isian Keg Perb &amp; Peng'!BV$5,'Isian Keg Perb &amp; Peng'!$A$5,IF('Koreksi (p)'!CI50='Isian Keg Perb &amp; Peng'!BV$6,'Isian Keg Perb &amp; Peng'!$A$6,IF('Koreksi (p)'!CI50='Isian Keg Perb &amp; Peng'!BV$7,'Isian Keg Perb &amp; Peng'!$A$7,IF('Koreksi (p)'!CI50='Isian Keg Perb &amp; Peng'!BV$8,'Isian Keg Perb &amp; Peng'!$A$8,IF('Koreksi (p)'!CI50='Isian Keg Perb &amp; Peng'!BV$9,'Isian Keg Perb &amp; Peng'!$A$9,IF('Koreksi (p)'!CI50='Isian Keg Perb &amp; Peng'!BV$10,'Isian Keg Perb &amp; Peng'!$A$10,IF('Koreksi (p)'!CI50='Isian Keg Perb &amp; Peng'!BV$11,'Isian Keg Perb &amp; Peng'!$A$11,IF('Koreksi (p)'!CI50='Isian Keg Perb &amp; Peng'!BV$12,'Isian Keg Perb &amp; Peng'!$A$12,IF('Koreksi (p)'!CI50='Isian Keg Perb &amp; Peng'!BV$13,'Isian Keg Perb &amp; Peng'!$A$13," "))))))))))</f>
        <v xml:space="preserve"> </v>
      </c>
      <c r="AM49" s="150" t="str">
        <f>IF('Koreksi (p)'!CJ50='Isian Keg Perb &amp; Peng'!BW$4,'Isian Keg Perb &amp; Peng'!$A$4,IF('Koreksi (p)'!CJ50='Isian Keg Perb &amp; Peng'!BW$5,'Isian Keg Perb &amp; Peng'!$A$5,IF('Koreksi (p)'!CJ50='Isian Keg Perb &amp; Peng'!BW$6,'Isian Keg Perb &amp; Peng'!$A$6,IF('Koreksi (p)'!CJ50='Isian Keg Perb &amp; Peng'!BW$7,'Isian Keg Perb &amp; Peng'!$A$7,IF('Koreksi (p)'!CJ50='Isian Keg Perb &amp; Peng'!BW$8,'Isian Keg Perb &amp; Peng'!$A$8,IF('Koreksi (p)'!CJ50='Isian Keg Perb &amp; Peng'!BW$9,'Isian Keg Perb &amp; Peng'!$A$9,IF('Koreksi (p)'!CJ50='Isian Keg Perb &amp; Peng'!BW$10,'Isian Keg Perb &amp; Peng'!$A$10,IF('Koreksi (p)'!CJ50='Isian Keg Perb &amp; Peng'!BW$11,'Isian Keg Perb &amp; Peng'!$A$11,IF('Koreksi (p)'!CJ50='Isian Keg Perb &amp; Peng'!BW$12,'Isian Keg Perb &amp; Peng'!$A$12,IF('Koreksi (p)'!CJ50='Isian Keg Perb &amp; Peng'!BW$13,'Isian Keg Perb &amp; Peng'!$A$13," "))))))))))</f>
        <v xml:space="preserve"> </v>
      </c>
      <c r="AN49" s="150" t="str">
        <f>IF('Koreksi (p)'!CK50='Isian Keg Perb &amp; Peng'!BX$4,'Isian Keg Perb &amp; Peng'!$A$4,IF('Koreksi (p)'!CK50='Isian Keg Perb &amp; Peng'!BX$5,'Isian Keg Perb &amp; Peng'!$A$5,IF('Koreksi (p)'!CK50='Isian Keg Perb &amp; Peng'!BX$6,'Isian Keg Perb &amp; Peng'!$A$6,IF('Koreksi (p)'!CK50='Isian Keg Perb &amp; Peng'!BX$7,'Isian Keg Perb &amp; Peng'!$A$7,IF('Koreksi (p)'!CK50='Isian Keg Perb &amp; Peng'!BX$8,'Isian Keg Perb &amp; Peng'!$A$8,IF('Koreksi (p)'!CK50='Isian Keg Perb &amp; Peng'!BX$9,'Isian Keg Perb &amp; Peng'!$A$9,IF('Koreksi (p)'!CK50='Isian Keg Perb &amp; Peng'!BX$10,'Isian Keg Perb &amp; Peng'!$A$10,IF('Koreksi (p)'!CK50='Isian Keg Perb &amp; Peng'!BX$11,'Isian Keg Perb &amp; Peng'!$A$11,IF('Koreksi (p)'!CK50='Isian Keg Perb &amp; Peng'!BX$12,'Isian Keg Perb &amp; Peng'!$A$12,IF('Koreksi (p)'!CK50='Isian Keg Perb &amp; Peng'!BX$13,'Isian Keg Perb &amp; Peng'!$A$13," "))))))))))</f>
        <v xml:space="preserve"> </v>
      </c>
      <c r="AO49" s="150" t="str">
        <f>IF('Koreksi (p)'!CL50='Isian Keg Perb &amp; Peng'!BY$4,'Isian Keg Perb &amp; Peng'!$A$4,IF('Koreksi (p)'!CL50='Isian Keg Perb &amp; Peng'!BY$5,'Isian Keg Perb &amp; Peng'!$A$5,IF('Koreksi (p)'!CL50='Isian Keg Perb &amp; Peng'!BY$6,'Isian Keg Perb &amp; Peng'!$A$6,IF('Koreksi (p)'!CL50='Isian Keg Perb &amp; Peng'!BY$7,'Isian Keg Perb &amp; Peng'!$A$7,IF('Koreksi (p)'!CL50='Isian Keg Perb &amp; Peng'!BY$8,'Isian Keg Perb &amp; Peng'!$A$8,IF('Koreksi (p)'!CL50='Isian Keg Perb &amp; Peng'!BY$9,'Isian Keg Perb &amp; Peng'!$A$9,IF('Koreksi (p)'!CL50='Isian Keg Perb &amp; Peng'!BY$10,'Isian Keg Perb &amp; Peng'!$A$10,IF('Koreksi (p)'!CL50='Isian Keg Perb &amp; Peng'!BY$11,'Isian Keg Perb &amp; Peng'!$A$11,IF('Koreksi (p)'!CL50='Isian Keg Perb &amp; Peng'!BY$12,'Isian Keg Perb &amp; Peng'!$A$12,IF('Koreksi (p)'!CL50='Isian Keg Perb &amp; Peng'!BY$13,'Isian Keg Perb &amp; Peng'!$A$13," "))))))))))</f>
        <v xml:space="preserve"> </v>
      </c>
      <c r="AP49" s="150" t="str">
        <f>IF('Koreksi (p)'!CM50='Isian Keg Perb &amp; Peng'!BZ$4,'Isian Keg Perb &amp; Peng'!$A$4,IF('Koreksi (p)'!CM50='Isian Keg Perb &amp; Peng'!BZ$5,'Isian Keg Perb &amp; Peng'!$A$5,IF('Koreksi (p)'!CM50='Isian Keg Perb &amp; Peng'!BZ$6,'Isian Keg Perb &amp; Peng'!$A$6,IF('Koreksi (p)'!CM50='Isian Keg Perb &amp; Peng'!BZ$7,'Isian Keg Perb &amp; Peng'!$A$7,IF('Koreksi (p)'!CM50='Isian Keg Perb &amp; Peng'!BZ$8,'Isian Keg Perb &amp; Peng'!$A$8,IF('Koreksi (p)'!CM50='Isian Keg Perb &amp; Peng'!BZ$9,'Isian Keg Perb &amp; Peng'!$A$9,IF('Koreksi (p)'!CM50='Isian Keg Perb &amp; Peng'!BZ$10,'Isian Keg Perb &amp; Peng'!$A$10,IF('Koreksi (p)'!CM50='Isian Keg Perb &amp; Peng'!BZ$11,'Isian Keg Perb &amp; Peng'!$A$11,IF('Koreksi (p)'!CM50='Isian Keg Perb &amp; Peng'!BZ$12,'Isian Keg Perb &amp; Peng'!$A$12,IF('Koreksi (p)'!CM50='Isian Keg Perb &amp; Peng'!BZ$13,'Isian Keg Perb &amp; Peng'!$A$13," "))))))))))</f>
        <v xml:space="preserve"> </v>
      </c>
      <c r="AQ49" s="150" t="str">
        <f>IF('Koreksi (p)'!CN50='Isian Keg Perb &amp; Peng'!CA$4,'Isian Keg Perb &amp; Peng'!$A$4,IF('Koreksi (p)'!CN50='Isian Keg Perb &amp; Peng'!CA$5,'Isian Keg Perb &amp; Peng'!$A$5,IF('Koreksi (p)'!CN50='Isian Keg Perb &amp; Peng'!CA$6,'Isian Keg Perb &amp; Peng'!$A$6,IF('Koreksi (p)'!CN50='Isian Keg Perb &amp; Peng'!CA$7,'Isian Keg Perb &amp; Peng'!$A$7,IF('Koreksi (p)'!CN50='Isian Keg Perb &amp; Peng'!CA$8,'Isian Keg Perb &amp; Peng'!$A$8,IF('Koreksi (p)'!CN50='Isian Keg Perb &amp; Peng'!CA$9,'Isian Keg Perb &amp; Peng'!$A$9,IF('Koreksi (p)'!CN50='Isian Keg Perb &amp; Peng'!CA$10,'Isian Keg Perb &amp; Peng'!$A$10,IF('Koreksi (p)'!CN50='Isian Keg Perb &amp; Peng'!CA$11,'Isian Keg Perb &amp; Peng'!$A$11,IF('Koreksi (p)'!CN50='Isian Keg Perb &amp; Peng'!CA$12,'Isian Keg Perb &amp; Peng'!$A$12,IF('Koreksi (p)'!CN50='Isian Keg Perb &amp; Peng'!CA$13,'Isian Keg Perb &amp; Peng'!$A$13," "))))))))))</f>
        <v xml:space="preserve"> </v>
      </c>
      <c r="AR49" s="150" t="str">
        <f>IF('Koreksi (p)'!CO50='Isian Keg Perb &amp; Peng'!CB$4,'Isian Keg Perb &amp; Peng'!$A$4,IF('Koreksi (p)'!CO50='Isian Keg Perb &amp; Peng'!CB$5,'Isian Keg Perb &amp; Peng'!$A$5,IF('Koreksi (p)'!CO50='Isian Keg Perb &amp; Peng'!CB$6,'Isian Keg Perb &amp; Peng'!$A$6,IF('Koreksi (p)'!CO50='Isian Keg Perb &amp; Peng'!CB$7,'Isian Keg Perb &amp; Peng'!$A$7,IF('Koreksi (p)'!CO50='Isian Keg Perb &amp; Peng'!CB$8,'Isian Keg Perb &amp; Peng'!$A$8,IF('Koreksi (p)'!CO50='Isian Keg Perb &amp; Peng'!CB$9,'Isian Keg Perb &amp; Peng'!$A$9,IF('Koreksi (p)'!CO50='Isian Keg Perb &amp; Peng'!CB$10,'Isian Keg Perb &amp; Peng'!$A$10,IF('Koreksi (p)'!CO50='Isian Keg Perb &amp; Peng'!CB$11,'Isian Keg Perb &amp; Peng'!$A$11,IF('Koreksi (p)'!CO50='Isian Keg Perb &amp; Peng'!CB$12,'Isian Keg Perb &amp; Peng'!$A$12,IF('Koreksi (p)'!CO50='Isian Keg Perb &amp; Peng'!CB$13,'Isian Keg Perb &amp; Peng'!$A$13," "))))))))))</f>
        <v xml:space="preserve"> </v>
      </c>
      <c r="AS49" s="150" t="str">
        <f>IF('Koreksi (p)'!CP50='Isian Keg Perb &amp; Peng'!CC$4,'Isian Keg Perb &amp; Peng'!$A$4,IF('Koreksi (p)'!CP50='Isian Keg Perb &amp; Peng'!CC$5,'Isian Keg Perb &amp; Peng'!$A$5,IF('Koreksi (p)'!CP50='Isian Keg Perb &amp; Peng'!CC$6,'Isian Keg Perb &amp; Peng'!$A$6,IF('Koreksi (p)'!CP50='Isian Keg Perb &amp; Peng'!CC$7,'Isian Keg Perb &amp; Peng'!$A$7,IF('Koreksi (p)'!CP50='Isian Keg Perb &amp; Peng'!CC$8,'Isian Keg Perb &amp; Peng'!$A$8,IF('Koreksi (p)'!CP50='Isian Keg Perb &amp; Peng'!CC$9,'Isian Keg Perb &amp; Peng'!$A$9,IF('Koreksi (p)'!CP50='Isian Keg Perb &amp; Peng'!CC$10,'Isian Keg Perb &amp; Peng'!$A$10,IF('Koreksi (p)'!CP50='Isian Keg Perb &amp; Peng'!CC$11,'Isian Keg Perb &amp; Peng'!$A$11,IF('Koreksi (p)'!CP50='Isian Keg Perb &amp; Peng'!CC$12,'Isian Keg Perb &amp; Peng'!$A$12,IF('Koreksi (p)'!CP50='Isian Keg Perb &amp; Peng'!CC$13,'Isian Keg Perb &amp; Peng'!$A$13," "))))))))))</f>
        <v xml:space="preserve"> </v>
      </c>
      <c r="AT49" s="150" t="str">
        <f t="shared" si="0"/>
        <v xml:space="preserve">                                        </v>
      </c>
      <c r="AU49" s="150" t="e">
        <f t="shared" si="1"/>
        <v>#VALUE!</v>
      </c>
      <c r="AV49" s="150" t="str">
        <f t="shared" si="2"/>
        <v/>
      </c>
      <c r="AW49" s="150" t="e">
        <f t="shared" si="3"/>
        <v>#VALUE!</v>
      </c>
      <c r="AX49" s="150" t="str">
        <f t="shared" si="4"/>
        <v/>
      </c>
      <c r="AY49" s="150" t="e">
        <f t="shared" si="5"/>
        <v>#VALUE!</v>
      </c>
      <c r="AZ49" s="150" t="str">
        <f t="shared" si="6"/>
        <v/>
      </c>
      <c r="BA49" s="150" t="e">
        <f t="shared" si="7"/>
        <v>#VALUE!</v>
      </c>
      <c r="BB49" s="150" t="str">
        <f t="shared" si="8"/>
        <v/>
      </c>
      <c r="BC49" s="150" t="e">
        <f t="shared" si="9"/>
        <v>#VALUE!</v>
      </c>
      <c r="BD49" s="150" t="str">
        <f t="shared" si="10"/>
        <v/>
      </c>
      <c r="BE49" s="150" t="e">
        <f t="shared" si="11"/>
        <v>#VALUE!</v>
      </c>
      <c r="BF49" s="150" t="str">
        <f t="shared" si="12"/>
        <v/>
      </c>
      <c r="BG49" s="150" t="e">
        <f t="shared" si="13"/>
        <v>#VALUE!</v>
      </c>
      <c r="BH49" s="150" t="str">
        <f t="shared" si="14"/>
        <v/>
      </c>
      <c r="BI49" s="150" t="e">
        <f t="shared" si="15"/>
        <v>#VALUE!</v>
      </c>
      <c r="BJ49" s="150" t="str">
        <f t="shared" si="16"/>
        <v/>
      </c>
      <c r="BK49" s="150" t="e">
        <f t="shared" si="17"/>
        <v>#VALUE!</v>
      </c>
      <c r="BL49" s="150" t="str">
        <f t="shared" si="18"/>
        <v/>
      </c>
      <c r="BM49" s="150" t="e">
        <f t="shared" si="19"/>
        <v>#VALUE!</v>
      </c>
      <c r="BN49" s="150" t="str">
        <f t="shared" si="20"/>
        <v/>
      </c>
      <c r="BO49" s="26" t="str">
        <f t="shared" si="21"/>
        <v/>
      </c>
      <c r="BP49" s="27" t="str">
        <f>IF(E49="X",'Isian Keg Perb &amp; Peng'!$CE$4,"")</f>
        <v/>
      </c>
      <c r="BQ49" s="27" t="str">
        <f>IF(E49="X",'Isian Keg Perb &amp; Peng'!$CF$4,"")</f>
        <v/>
      </c>
    </row>
    <row r="50" spans="1:69" s="30" customFormat="1" ht="59.25" hidden="1" customHeight="1">
      <c r="B50" s="27">
        <f>'Analisis (p)'!A52</f>
        <v>39</v>
      </c>
      <c r="C50" s="25">
        <f>'Analisis (p)'!B52</f>
        <v>0</v>
      </c>
      <c r="D50" s="32"/>
      <c r="E50" s="27" t="str">
        <f>'Analisis (p)'!CJ52</f>
        <v/>
      </c>
      <c r="F50" s="150" t="str">
        <f>IF('Koreksi (p)'!BC51='Isian Keg Perb &amp; Peng'!AP$4,'Isian Keg Perb &amp; Peng'!$A$4,IF('Koreksi (p)'!BC51='Isian Keg Perb &amp; Peng'!AP$5,'Isian Keg Perb &amp; Peng'!$A$5,IF('Koreksi (p)'!BC51='Isian Keg Perb &amp; Peng'!AP$6,'Isian Keg Perb &amp; Peng'!$A$6,IF('Koreksi (p)'!BC51='Isian Keg Perb &amp; Peng'!AP$7,'Isian Keg Perb &amp; Peng'!$A$7,IF('Koreksi (p)'!BC51='Isian Keg Perb &amp; Peng'!AP$8,'Isian Keg Perb &amp; Peng'!$A$8,IF('Koreksi (p)'!BC51='Isian Keg Perb &amp; Peng'!AP$9,'Isian Keg Perb &amp; Peng'!$A$9,IF('Koreksi (p)'!BC51='Isian Keg Perb &amp; Peng'!AP$10,'Isian Keg Perb &amp; Peng'!$A$10,IF('Koreksi (p)'!BC51='Isian Keg Perb &amp; Peng'!AP$11,'Isian Keg Perb &amp; Peng'!$A$11,IF('Koreksi (p)'!BC51='Isian Keg Perb &amp; Peng'!AP$12,'Isian Keg Perb &amp; Peng'!$A$12,IF('Koreksi (p)'!BC51='Isian Keg Perb &amp; Peng'!AP$13,'Isian Keg Perb &amp; Peng'!$A$13," "))))))))))</f>
        <v xml:space="preserve"> </v>
      </c>
      <c r="G50" s="150" t="str">
        <f>IF('Koreksi (p)'!BD51='Isian Keg Perb &amp; Peng'!AQ$4,'Isian Keg Perb &amp; Peng'!$A$4,IF('Koreksi (p)'!BD51='Isian Keg Perb &amp; Peng'!AQ$5,'Isian Keg Perb &amp; Peng'!$A$5,IF('Koreksi (p)'!BD51='Isian Keg Perb &amp; Peng'!AQ$6,'Isian Keg Perb &amp; Peng'!$A$6,IF('Koreksi (p)'!BD51='Isian Keg Perb &amp; Peng'!AQ$7,'Isian Keg Perb &amp; Peng'!$A$7,IF('Koreksi (p)'!BD51='Isian Keg Perb &amp; Peng'!AQ$8,'Isian Keg Perb &amp; Peng'!$A$8,IF('Koreksi (p)'!BD51='Isian Keg Perb &amp; Peng'!AQ$9,'Isian Keg Perb &amp; Peng'!$A$9,IF('Koreksi (p)'!BD51='Isian Keg Perb &amp; Peng'!AQ$10,'Isian Keg Perb &amp; Peng'!$A$10,IF('Koreksi (p)'!BD51='Isian Keg Perb &amp; Peng'!AQ$11,'Isian Keg Perb &amp; Peng'!$A$11,IF('Koreksi (p)'!BD51='Isian Keg Perb &amp; Peng'!AQ$12,'Isian Keg Perb &amp; Peng'!$A$12,IF('Koreksi (p)'!BD51='Isian Keg Perb &amp; Peng'!AQ$13,'Isian Keg Perb &amp; Peng'!$A$13," "))))))))))</f>
        <v xml:space="preserve"> </v>
      </c>
      <c r="H50" s="150" t="str">
        <f>IF('Koreksi (p)'!BE51='Isian Keg Perb &amp; Peng'!AR$4,'Isian Keg Perb &amp; Peng'!$A$4,IF('Koreksi (p)'!BE51='Isian Keg Perb &amp; Peng'!AR$5,'Isian Keg Perb &amp; Peng'!$A$5,IF('Koreksi (p)'!BE51='Isian Keg Perb &amp; Peng'!AR$6,'Isian Keg Perb &amp; Peng'!$A$6,IF('Koreksi (p)'!BE51='Isian Keg Perb &amp; Peng'!AR$7,'Isian Keg Perb &amp; Peng'!$A$7,IF('Koreksi (p)'!BE51='Isian Keg Perb &amp; Peng'!AR$8,'Isian Keg Perb &amp; Peng'!$A$8,IF('Koreksi (p)'!BE51='Isian Keg Perb &amp; Peng'!AR$9,'Isian Keg Perb &amp; Peng'!$A$9,IF('Koreksi (p)'!BE51='Isian Keg Perb &amp; Peng'!AR$10,'Isian Keg Perb &amp; Peng'!$A$10,IF('Koreksi (p)'!BE51='Isian Keg Perb &amp; Peng'!AR$11,'Isian Keg Perb &amp; Peng'!$A$11,IF('Koreksi (p)'!BE51='Isian Keg Perb &amp; Peng'!AR$12,'Isian Keg Perb &amp; Peng'!$A$12,IF('Koreksi (p)'!BE51='Isian Keg Perb &amp; Peng'!AR$13,'Isian Keg Perb &amp; Peng'!$A$13," "))))))))))</f>
        <v xml:space="preserve"> </v>
      </c>
      <c r="I50" s="150" t="str">
        <f>IF('Koreksi (p)'!BF51='Isian Keg Perb &amp; Peng'!AS$4,'Isian Keg Perb &amp; Peng'!$A$4,IF('Koreksi (p)'!BF51='Isian Keg Perb &amp; Peng'!AS$5,'Isian Keg Perb &amp; Peng'!$A$5,IF('Koreksi (p)'!BF51='Isian Keg Perb &amp; Peng'!AS$6,'Isian Keg Perb &amp; Peng'!$A$6,IF('Koreksi (p)'!BF51='Isian Keg Perb &amp; Peng'!AS$7,'Isian Keg Perb &amp; Peng'!$A$7,IF('Koreksi (p)'!BF51='Isian Keg Perb &amp; Peng'!AS$8,'Isian Keg Perb &amp; Peng'!$A$8,IF('Koreksi (p)'!BF51='Isian Keg Perb &amp; Peng'!AS$9,'Isian Keg Perb &amp; Peng'!$A$9,IF('Koreksi (p)'!BF51='Isian Keg Perb &amp; Peng'!AS$10,'Isian Keg Perb &amp; Peng'!$A$10,IF('Koreksi (p)'!BF51='Isian Keg Perb &amp; Peng'!AS$11,'Isian Keg Perb &amp; Peng'!$A$11,IF('Koreksi (p)'!BF51='Isian Keg Perb &amp; Peng'!AS$12,'Isian Keg Perb &amp; Peng'!$A$12,IF('Koreksi (p)'!BF51='Isian Keg Perb &amp; Peng'!AS$13,'Isian Keg Perb &amp; Peng'!$A$13," "))))))))))</f>
        <v xml:space="preserve"> </v>
      </c>
      <c r="J50" s="150" t="str">
        <f>IF('Koreksi (p)'!BG51='Isian Keg Perb &amp; Peng'!AT$4,'Isian Keg Perb &amp; Peng'!$A$4,IF('Koreksi (p)'!BG51='Isian Keg Perb &amp; Peng'!AT$5,'Isian Keg Perb &amp; Peng'!$A$5,IF('Koreksi (p)'!BG51='Isian Keg Perb &amp; Peng'!AT$6,'Isian Keg Perb &amp; Peng'!$A$6,IF('Koreksi (p)'!BG51='Isian Keg Perb &amp; Peng'!AT$7,'Isian Keg Perb &amp; Peng'!$A$7,IF('Koreksi (p)'!BG51='Isian Keg Perb &amp; Peng'!AT$8,'Isian Keg Perb &amp; Peng'!$A$8,IF('Koreksi (p)'!BG51='Isian Keg Perb &amp; Peng'!AT$9,'Isian Keg Perb &amp; Peng'!$A$9,IF('Koreksi (p)'!BG51='Isian Keg Perb &amp; Peng'!AT$10,'Isian Keg Perb &amp; Peng'!$A$10,IF('Koreksi (p)'!BG51='Isian Keg Perb &amp; Peng'!AT$11,'Isian Keg Perb &amp; Peng'!$A$11,IF('Koreksi (p)'!BG51='Isian Keg Perb &amp; Peng'!AT$12,'Isian Keg Perb &amp; Peng'!$A$12,IF('Koreksi (p)'!BG51='Isian Keg Perb &amp; Peng'!AT$13,'Isian Keg Perb &amp; Peng'!$A$13," "))))))))))</f>
        <v xml:space="preserve"> </v>
      </c>
      <c r="K50" s="150" t="str">
        <f>IF('Koreksi (p)'!BH51='Isian Keg Perb &amp; Peng'!AU$4,'Isian Keg Perb &amp; Peng'!$A$4,IF('Koreksi (p)'!BH51='Isian Keg Perb &amp; Peng'!AU$5,'Isian Keg Perb &amp; Peng'!$A$5,IF('Koreksi (p)'!BH51='Isian Keg Perb &amp; Peng'!AU$6,'Isian Keg Perb &amp; Peng'!$A$6,IF('Koreksi (p)'!BH51='Isian Keg Perb &amp; Peng'!AU$7,'Isian Keg Perb &amp; Peng'!$A$7,IF('Koreksi (p)'!BH51='Isian Keg Perb &amp; Peng'!AU$8,'Isian Keg Perb &amp; Peng'!$A$8,IF('Koreksi (p)'!BH51='Isian Keg Perb &amp; Peng'!AU$9,'Isian Keg Perb &amp; Peng'!$A$9,IF('Koreksi (p)'!BH51='Isian Keg Perb &amp; Peng'!AU$10,'Isian Keg Perb &amp; Peng'!$A$10,IF('Koreksi (p)'!BH51='Isian Keg Perb &amp; Peng'!AU$11,'Isian Keg Perb &amp; Peng'!$A$11,IF('Koreksi (p)'!BH51='Isian Keg Perb &amp; Peng'!AU$12,'Isian Keg Perb &amp; Peng'!$A$12,IF('Koreksi (p)'!BH51='Isian Keg Perb &amp; Peng'!AU$13,'Isian Keg Perb &amp; Peng'!$A$13," "))))))))))</f>
        <v xml:space="preserve"> </v>
      </c>
      <c r="L50" s="150" t="str">
        <f>IF('Koreksi (p)'!BI51='Isian Keg Perb &amp; Peng'!AV$4,'Isian Keg Perb &amp; Peng'!$A$4,IF('Koreksi (p)'!BI51='Isian Keg Perb &amp; Peng'!AV$5,'Isian Keg Perb &amp; Peng'!$A$5,IF('Koreksi (p)'!BI51='Isian Keg Perb &amp; Peng'!AV$6,'Isian Keg Perb &amp; Peng'!$A$6,IF('Koreksi (p)'!BI51='Isian Keg Perb &amp; Peng'!AV$7,'Isian Keg Perb &amp; Peng'!$A$7,IF('Koreksi (p)'!BI51='Isian Keg Perb &amp; Peng'!AV$8,'Isian Keg Perb &amp; Peng'!$A$8,IF('Koreksi (p)'!BI51='Isian Keg Perb &amp; Peng'!AV$9,'Isian Keg Perb &amp; Peng'!$A$9,IF('Koreksi (p)'!BI51='Isian Keg Perb &amp; Peng'!AV$10,'Isian Keg Perb &amp; Peng'!$A$10,IF('Koreksi (p)'!BI51='Isian Keg Perb &amp; Peng'!AV$11,'Isian Keg Perb &amp; Peng'!$A$11,IF('Koreksi (p)'!BI51='Isian Keg Perb &amp; Peng'!AV$12,'Isian Keg Perb &amp; Peng'!$A$12,IF('Koreksi (p)'!BI51='Isian Keg Perb &amp; Peng'!AV$13,'Isian Keg Perb &amp; Peng'!$A$13," "))))))))))</f>
        <v xml:space="preserve"> </v>
      </c>
      <c r="M50" s="150" t="str">
        <f>IF('Koreksi (p)'!BJ51='Isian Keg Perb &amp; Peng'!AW$4,'Isian Keg Perb &amp; Peng'!$A$4,IF('Koreksi (p)'!BJ51='Isian Keg Perb &amp; Peng'!AW$5,'Isian Keg Perb &amp; Peng'!$A$5,IF('Koreksi (p)'!BJ51='Isian Keg Perb &amp; Peng'!AW$6,'Isian Keg Perb &amp; Peng'!$A$6,IF('Koreksi (p)'!BJ51='Isian Keg Perb &amp; Peng'!AW$7,'Isian Keg Perb &amp; Peng'!$A$7,IF('Koreksi (p)'!BJ51='Isian Keg Perb &amp; Peng'!AW$8,'Isian Keg Perb &amp; Peng'!$A$8,IF('Koreksi (p)'!BJ51='Isian Keg Perb &amp; Peng'!AW$9,'Isian Keg Perb &amp; Peng'!$A$9,IF('Koreksi (p)'!BJ51='Isian Keg Perb &amp; Peng'!AW$10,'Isian Keg Perb &amp; Peng'!$A$10,IF('Koreksi (p)'!BJ51='Isian Keg Perb &amp; Peng'!AW$11,'Isian Keg Perb &amp; Peng'!$A$11,IF('Koreksi (p)'!BJ51='Isian Keg Perb &amp; Peng'!AW$12,'Isian Keg Perb &amp; Peng'!$A$12,IF('Koreksi (p)'!BJ51='Isian Keg Perb &amp; Peng'!AW$13,'Isian Keg Perb &amp; Peng'!$A$13," "))))))))))</f>
        <v xml:space="preserve"> </v>
      </c>
      <c r="N50" s="150" t="str">
        <f>IF('Koreksi (p)'!BK51='Isian Keg Perb &amp; Peng'!AX$4,'Isian Keg Perb &amp; Peng'!$A$4,IF('Koreksi (p)'!BK51='Isian Keg Perb &amp; Peng'!AX$5,'Isian Keg Perb &amp; Peng'!$A$5,IF('Koreksi (p)'!BK51='Isian Keg Perb &amp; Peng'!AX$6,'Isian Keg Perb &amp; Peng'!$A$6,IF('Koreksi (p)'!BK51='Isian Keg Perb &amp; Peng'!AX$7,'Isian Keg Perb &amp; Peng'!$A$7,IF('Koreksi (p)'!BK51='Isian Keg Perb &amp; Peng'!AX$8,'Isian Keg Perb &amp; Peng'!$A$8,IF('Koreksi (p)'!BK51='Isian Keg Perb &amp; Peng'!AX$9,'Isian Keg Perb &amp; Peng'!$A$9,IF('Koreksi (p)'!BK51='Isian Keg Perb &amp; Peng'!AX$10,'Isian Keg Perb &amp; Peng'!$A$10,IF('Koreksi (p)'!BK51='Isian Keg Perb &amp; Peng'!AX$11,'Isian Keg Perb &amp; Peng'!$A$11,IF('Koreksi (p)'!BK51='Isian Keg Perb &amp; Peng'!AX$12,'Isian Keg Perb &amp; Peng'!$A$12,IF('Koreksi (p)'!BK51='Isian Keg Perb &amp; Peng'!AX$13,'Isian Keg Perb &amp; Peng'!$A$13," "))))))))))</f>
        <v xml:space="preserve"> </v>
      </c>
      <c r="O50" s="150" t="str">
        <f>IF('Koreksi (p)'!BL51='Isian Keg Perb &amp; Peng'!AY$4,'Isian Keg Perb &amp; Peng'!$A$4,IF('Koreksi (p)'!BL51='Isian Keg Perb &amp; Peng'!AY$5,'Isian Keg Perb &amp; Peng'!$A$5,IF('Koreksi (p)'!BL51='Isian Keg Perb &amp; Peng'!AY$6,'Isian Keg Perb &amp; Peng'!$A$6,IF('Koreksi (p)'!BL51='Isian Keg Perb &amp; Peng'!AY$7,'Isian Keg Perb &amp; Peng'!$A$7,IF('Koreksi (p)'!BL51='Isian Keg Perb &amp; Peng'!AY$8,'Isian Keg Perb &amp; Peng'!$A$8,IF('Koreksi (p)'!BL51='Isian Keg Perb &amp; Peng'!AY$9,'Isian Keg Perb &amp; Peng'!$A$9,IF('Koreksi (p)'!BL51='Isian Keg Perb &amp; Peng'!AY$10,'Isian Keg Perb &amp; Peng'!$A$10,IF('Koreksi (p)'!BL51='Isian Keg Perb &amp; Peng'!AY$11,'Isian Keg Perb &amp; Peng'!$A$11,IF('Koreksi (p)'!BL51='Isian Keg Perb &amp; Peng'!AY$12,'Isian Keg Perb &amp; Peng'!$A$12,IF('Koreksi (p)'!BL51='Isian Keg Perb &amp; Peng'!AY$13,'Isian Keg Perb &amp; Peng'!$A$13," "))))))))))</f>
        <v xml:space="preserve"> </v>
      </c>
      <c r="P50" s="150" t="str">
        <f>IF('Koreksi (p)'!BM51='Isian Keg Perb &amp; Peng'!AZ$4,'Isian Keg Perb &amp; Peng'!$A$4,IF('Koreksi (p)'!BM51='Isian Keg Perb &amp; Peng'!AZ$5,'Isian Keg Perb &amp; Peng'!$A$5,IF('Koreksi (p)'!BM51='Isian Keg Perb &amp; Peng'!AZ$6,'Isian Keg Perb &amp; Peng'!$A$6,IF('Koreksi (p)'!BM51='Isian Keg Perb &amp; Peng'!AZ$7,'Isian Keg Perb &amp; Peng'!$A$7,IF('Koreksi (p)'!BM51='Isian Keg Perb &amp; Peng'!AZ$8,'Isian Keg Perb &amp; Peng'!$A$8,IF('Koreksi (p)'!BM51='Isian Keg Perb &amp; Peng'!AZ$9,'Isian Keg Perb &amp; Peng'!$A$9,IF('Koreksi (p)'!BM51='Isian Keg Perb &amp; Peng'!AZ$10,'Isian Keg Perb &amp; Peng'!$A$10,IF('Koreksi (p)'!BM51='Isian Keg Perb &amp; Peng'!AZ$11,'Isian Keg Perb &amp; Peng'!$A$11,IF('Koreksi (p)'!BM51='Isian Keg Perb &amp; Peng'!AZ$12,'Isian Keg Perb &amp; Peng'!$A$12,IF('Koreksi (p)'!BM51='Isian Keg Perb &amp; Peng'!AZ$13,'Isian Keg Perb &amp; Peng'!$A$13," "))))))))))</f>
        <v xml:space="preserve"> </v>
      </c>
      <c r="Q50" s="150" t="str">
        <f>IF('Koreksi (p)'!BN51='Isian Keg Perb &amp; Peng'!BA$4,'Isian Keg Perb &amp; Peng'!$A$4,IF('Koreksi (p)'!BN51='Isian Keg Perb &amp; Peng'!BA$5,'Isian Keg Perb &amp; Peng'!$A$5,IF('Koreksi (p)'!BN51='Isian Keg Perb &amp; Peng'!BA$6,'Isian Keg Perb &amp; Peng'!$A$6,IF('Koreksi (p)'!BN51='Isian Keg Perb &amp; Peng'!BA$7,'Isian Keg Perb &amp; Peng'!$A$7,IF('Koreksi (p)'!BN51='Isian Keg Perb &amp; Peng'!BA$8,'Isian Keg Perb &amp; Peng'!$A$8,IF('Koreksi (p)'!BN51='Isian Keg Perb &amp; Peng'!BA$9,'Isian Keg Perb &amp; Peng'!$A$9,IF('Koreksi (p)'!BN51='Isian Keg Perb &amp; Peng'!BA$10,'Isian Keg Perb &amp; Peng'!$A$10,IF('Koreksi (p)'!BN51='Isian Keg Perb &amp; Peng'!BA$11,'Isian Keg Perb &amp; Peng'!$A$11,IF('Koreksi (p)'!BN51='Isian Keg Perb &amp; Peng'!BA$12,'Isian Keg Perb &amp; Peng'!$A$12,IF('Koreksi (p)'!BN51='Isian Keg Perb &amp; Peng'!BA$13,'Isian Keg Perb &amp; Peng'!$A$13," "))))))))))</f>
        <v xml:space="preserve"> </v>
      </c>
      <c r="R50" s="150" t="str">
        <f>IF('Koreksi (p)'!BO51='Isian Keg Perb &amp; Peng'!BB$4,'Isian Keg Perb &amp; Peng'!$A$4,IF('Koreksi (p)'!BO51='Isian Keg Perb &amp; Peng'!BB$5,'Isian Keg Perb &amp; Peng'!$A$5,IF('Koreksi (p)'!BO51='Isian Keg Perb &amp; Peng'!BB$6,'Isian Keg Perb &amp; Peng'!$A$6,IF('Koreksi (p)'!BO51='Isian Keg Perb &amp; Peng'!BB$7,'Isian Keg Perb &amp; Peng'!$A$7,IF('Koreksi (p)'!BO51='Isian Keg Perb &amp; Peng'!BB$8,'Isian Keg Perb &amp; Peng'!$A$8,IF('Koreksi (p)'!BO51='Isian Keg Perb &amp; Peng'!BB$9,'Isian Keg Perb &amp; Peng'!$A$9,IF('Koreksi (p)'!BO51='Isian Keg Perb &amp; Peng'!BB$10,'Isian Keg Perb &amp; Peng'!$A$10,IF('Koreksi (p)'!BO51='Isian Keg Perb &amp; Peng'!BB$11,'Isian Keg Perb &amp; Peng'!$A$11,IF('Koreksi (p)'!BO51='Isian Keg Perb &amp; Peng'!BB$12,'Isian Keg Perb &amp; Peng'!$A$12,IF('Koreksi (p)'!BO51='Isian Keg Perb &amp; Peng'!BB$13,'Isian Keg Perb &amp; Peng'!$A$13," "))))))))))</f>
        <v xml:space="preserve"> </v>
      </c>
      <c r="S50" s="150" t="str">
        <f>IF('Koreksi (p)'!BP51='Isian Keg Perb &amp; Peng'!BC$4,'Isian Keg Perb &amp; Peng'!$A$4,IF('Koreksi (p)'!BP51='Isian Keg Perb &amp; Peng'!BC$5,'Isian Keg Perb &amp; Peng'!$A$5,IF('Koreksi (p)'!BP51='Isian Keg Perb &amp; Peng'!BC$6,'Isian Keg Perb &amp; Peng'!$A$6,IF('Koreksi (p)'!BP51='Isian Keg Perb &amp; Peng'!BC$7,'Isian Keg Perb &amp; Peng'!$A$7,IF('Koreksi (p)'!BP51='Isian Keg Perb &amp; Peng'!BC$8,'Isian Keg Perb &amp; Peng'!$A$8,IF('Koreksi (p)'!BP51='Isian Keg Perb &amp; Peng'!BC$9,'Isian Keg Perb &amp; Peng'!$A$9,IF('Koreksi (p)'!BP51='Isian Keg Perb &amp; Peng'!BC$10,'Isian Keg Perb &amp; Peng'!$A$10,IF('Koreksi (p)'!BP51='Isian Keg Perb &amp; Peng'!BC$11,'Isian Keg Perb &amp; Peng'!$A$11,IF('Koreksi (p)'!BP51='Isian Keg Perb &amp; Peng'!BC$12,'Isian Keg Perb &amp; Peng'!$A$12,IF('Koreksi (p)'!BP51='Isian Keg Perb &amp; Peng'!BC$13,'Isian Keg Perb &amp; Peng'!$A$13," "))))))))))</f>
        <v xml:space="preserve"> </v>
      </c>
      <c r="T50" s="150" t="str">
        <f>IF('Koreksi (p)'!BQ51='Isian Keg Perb &amp; Peng'!BD$4,'Isian Keg Perb &amp; Peng'!$A$4,IF('Koreksi (p)'!BQ51='Isian Keg Perb &amp; Peng'!BD$5,'Isian Keg Perb &amp; Peng'!$A$5,IF('Koreksi (p)'!BQ51='Isian Keg Perb &amp; Peng'!BD$6,'Isian Keg Perb &amp; Peng'!$A$6,IF('Koreksi (p)'!BQ51='Isian Keg Perb &amp; Peng'!BD$7,'Isian Keg Perb &amp; Peng'!$A$7,IF('Koreksi (p)'!BQ51='Isian Keg Perb &amp; Peng'!BD$8,'Isian Keg Perb &amp; Peng'!$A$8,IF('Koreksi (p)'!BQ51='Isian Keg Perb &amp; Peng'!BD$9,'Isian Keg Perb &amp; Peng'!$A$9,IF('Koreksi (p)'!BQ51='Isian Keg Perb &amp; Peng'!BD$10,'Isian Keg Perb &amp; Peng'!$A$10,IF('Koreksi (p)'!BQ51='Isian Keg Perb &amp; Peng'!BD$11,'Isian Keg Perb &amp; Peng'!$A$11,IF('Koreksi (p)'!BQ51='Isian Keg Perb &amp; Peng'!BD$12,'Isian Keg Perb &amp; Peng'!$A$12,IF('Koreksi (p)'!BQ51='Isian Keg Perb &amp; Peng'!BD$13,'Isian Keg Perb &amp; Peng'!$A$13," "))))))))))</f>
        <v xml:space="preserve"> </v>
      </c>
      <c r="U50" s="150" t="str">
        <f>IF('Koreksi (p)'!BR51='Isian Keg Perb &amp; Peng'!BE$4,'Isian Keg Perb &amp; Peng'!$A$4,IF('Koreksi (p)'!BR51='Isian Keg Perb &amp; Peng'!BE$5,'Isian Keg Perb &amp; Peng'!$A$5,IF('Koreksi (p)'!BR51='Isian Keg Perb &amp; Peng'!BE$6,'Isian Keg Perb &amp; Peng'!$A$6,IF('Koreksi (p)'!BR51='Isian Keg Perb &amp; Peng'!BE$7,'Isian Keg Perb &amp; Peng'!$A$7,IF('Koreksi (p)'!BR51='Isian Keg Perb &amp; Peng'!BE$8,'Isian Keg Perb &amp; Peng'!$A$8,IF('Koreksi (p)'!BR51='Isian Keg Perb &amp; Peng'!BE$9,'Isian Keg Perb &amp; Peng'!$A$9,IF('Koreksi (p)'!BR51='Isian Keg Perb &amp; Peng'!BE$10,'Isian Keg Perb &amp; Peng'!$A$10,IF('Koreksi (p)'!BR51='Isian Keg Perb &amp; Peng'!BE$11,'Isian Keg Perb &amp; Peng'!$A$11,IF('Koreksi (p)'!BR51='Isian Keg Perb &amp; Peng'!BE$12,'Isian Keg Perb &amp; Peng'!$A$12,IF('Koreksi (p)'!BR51='Isian Keg Perb &amp; Peng'!BE$13,'Isian Keg Perb &amp; Peng'!$A$13," "))))))))))</f>
        <v xml:space="preserve"> </v>
      </c>
      <c r="V50" s="150" t="str">
        <f>IF('Koreksi (p)'!BS51='Isian Keg Perb &amp; Peng'!BF$4,'Isian Keg Perb &amp; Peng'!$A$4,IF('Koreksi (p)'!BS51='Isian Keg Perb &amp; Peng'!BF$5,'Isian Keg Perb &amp; Peng'!$A$5,IF('Koreksi (p)'!BS51='Isian Keg Perb &amp; Peng'!BF$6,'Isian Keg Perb &amp; Peng'!$A$6,IF('Koreksi (p)'!BS51='Isian Keg Perb &amp; Peng'!BF$7,'Isian Keg Perb &amp; Peng'!$A$7,IF('Koreksi (p)'!BS51='Isian Keg Perb &amp; Peng'!BF$8,'Isian Keg Perb &amp; Peng'!$A$8,IF('Koreksi (p)'!BS51='Isian Keg Perb &amp; Peng'!BF$9,'Isian Keg Perb &amp; Peng'!$A$9,IF('Koreksi (p)'!BS51='Isian Keg Perb &amp; Peng'!BF$10,'Isian Keg Perb &amp; Peng'!$A$10,IF('Koreksi (p)'!BS51='Isian Keg Perb &amp; Peng'!BF$11,'Isian Keg Perb &amp; Peng'!$A$11,IF('Koreksi (p)'!BS51='Isian Keg Perb &amp; Peng'!BF$12,'Isian Keg Perb &amp; Peng'!$A$12,IF('Koreksi (p)'!BS51='Isian Keg Perb &amp; Peng'!BF$13,'Isian Keg Perb &amp; Peng'!$A$13," "))))))))))</f>
        <v xml:space="preserve"> </v>
      </c>
      <c r="W50" s="150" t="str">
        <f>IF('Koreksi (p)'!BT51='Isian Keg Perb &amp; Peng'!BG$4,'Isian Keg Perb &amp; Peng'!$A$4,IF('Koreksi (p)'!BT51='Isian Keg Perb &amp; Peng'!BG$5,'Isian Keg Perb &amp; Peng'!$A$5,IF('Koreksi (p)'!BT51='Isian Keg Perb &amp; Peng'!BG$6,'Isian Keg Perb &amp; Peng'!$A$6,IF('Koreksi (p)'!BT51='Isian Keg Perb &amp; Peng'!BG$7,'Isian Keg Perb &amp; Peng'!$A$7,IF('Koreksi (p)'!BT51='Isian Keg Perb &amp; Peng'!BG$8,'Isian Keg Perb &amp; Peng'!$A$8,IF('Koreksi (p)'!BT51='Isian Keg Perb &amp; Peng'!BG$9,'Isian Keg Perb &amp; Peng'!$A$9,IF('Koreksi (p)'!BT51='Isian Keg Perb &amp; Peng'!BG$10,'Isian Keg Perb &amp; Peng'!$A$10,IF('Koreksi (p)'!BT51='Isian Keg Perb &amp; Peng'!BG$11,'Isian Keg Perb &amp; Peng'!$A$11,IF('Koreksi (p)'!BT51='Isian Keg Perb &amp; Peng'!BG$12,'Isian Keg Perb &amp; Peng'!$A$12,IF('Koreksi (p)'!BT51='Isian Keg Perb &amp; Peng'!BG$13,'Isian Keg Perb &amp; Peng'!$A$13," "))))))))))</f>
        <v xml:space="preserve"> </v>
      </c>
      <c r="X50" s="150" t="str">
        <f>IF('Koreksi (p)'!BU51='Isian Keg Perb &amp; Peng'!BH$4,'Isian Keg Perb &amp; Peng'!$A$4,IF('Koreksi (p)'!BU51='Isian Keg Perb &amp; Peng'!BH$5,'Isian Keg Perb &amp; Peng'!$A$5,IF('Koreksi (p)'!BU51='Isian Keg Perb &amp; Peng'!BH$6,'Isian Keg Perb &amp; Peng'!$A$6,IF('Koreksi (p)'!BU51='Isian Keg Perb &amp; Peng'!BH$7,'Isian Keg Perb &amp; Peng'!$A$7,IF('Koreksi (p)'!BU51='Isian Keg Perb &amp; Peng'!BH$8,'Isian Keg Perb &amp; Peng'!$A$8,IF('Koreksi (p)'!BU51='Isian Keg Perb &amp; Peng'!BH$9,'Isian Keg Perb &amp; Peng'!$A$9,IF('Koreksi (p)'!BU51='Isian Keg Perb &amp; Peng'!BH$10,'Isian Keg Perb &amp; Peng'!$A$10,IF('Koreksi (p)'!BU51='Isian Keg Perb &amp; Peng'!BH$11,'Isian Keg Perb &amp; Peng'!$A$11,IF('Koreksi (p)'!BU51='Isian Keg Perb &amp; Peng'!BH$12,'Isian Keg Perb &amp; Peng'!$A$12,IF('Koreksi (p)'!BU51='Isian Keg Perb &amp; Peng'!BH$13,'Isian Keg Perb &amp; Peng'!$A$13," "))))))))))</f>
        <v xml:space="preserve"> </v>
      </c>
      <c r="Y50" s="150" t="str">
        <f>IF('Koreksi (p)'!BV51='Isian Keg Perb &amp; Peng'!BI$4,'Isian Keg Perb &amp; Peng'!$A$4,IF('Koreksi (p)'!BV51='Isian Keg Perb &amp; Peng'!BI$5,'Isian Keg Perb &amp; Peng'!$A$5,IF('Koreksi (p)'!BV51='Isian Keg Perb &amp; Peng'!BI$6,'Isian Keg Perb &amp; Peng'!$A$6,IF('Koreksi (p)'!BV51='Isian Keg Perb &amp; Peng'!BI$7,'Isian Keg Perb &amp; Peng'!$A$7,IF('Koreksi (p)'!BV51='Isian Keg Perb &amp; Peng'!BI$8,'Isian Keg Perb &amp; Peng'!$A$8,IF('Koreksi (p)'!BV51='Isian Keg Perb &amp; Peng'!BI$9,'Isian Keg Perb &amp; Peng'!$A$9,IF('Koreksi (p)'!BV51='Isian Keg Perb &amp; Peng'!BI$10,'Isian Keg Perb &amp; Peng'!$A$10,IF('Koreksi (p)'!BV51='Isian Keg Perb &amp; Peng'!BI$11,'Isian Keg Perb &amp; Peng'!$A$11,IF('Koreksi (p)'!BV51='Isian Keg Perb &amp; Peng'!BI$12,'Isian Keg Perb &amp; Peng'!$A$12,IF('Koreksi (p)'!BV51='Isian Keg Perb &amp; Peng'!BI$13,'Isian Keg Perb &amp; Peng'!$A$13," "))))))))))</f>
        <v xml:space="preserve"> </v>
      </c>
      <c r="Z50" s="150" t="str">
        <f>IF('Koreksi (p)'!BW51='Isian Keg Perb &amp; Peng'!BJ$4,'Isian Keg Perb &amp; Peng'!$A$4,IF('Koreksi (p)'!BW51='Isian Keg Perb &amp; Peng'!BJ$5,'Isian Keg Perb &amp; Peng'!$A$5,IF('Koreksi (p)'!BW51='Isian Keg Perb &amp; Peng'!BJ$6,'Isian Keg Perb &amp; Peng'!$A$6,IF('Koreksi (p)'!BW51='Isian Keg Perb &amp; Peng'!BJ$7,'Isian Keg Perb &amp; Peng'!$A$7,IF('Koreksi (p)'!BW51='Isian Keg Perb &amp; Peng'!BJ$8,'Isian Keg Perb &amp; Peng'!$A$8,IF('Koreksi (p)'!BW51='Isian Keg Perb &amp; Peng'!BJ$9,'Isian Keg Perb &amp; Peng'!$A$9,IF('Koreksi (p)'!BW51='Isian Keg Perb &amp; Peng'!BJ$10,'Isian Keg Perb &amp; Peng'!$A$10,IF('Koreksi (p)'!BW51='Isian Keg Perb &amp; Peng'!BJ$11,'Isian Keg Perb &amp; Peng'!$A$11,IF('Koreksi (p)'!BW51='Isian Keg Perb &amp; Peng'!BJ$12,'Isian Keg Perb &amp; Peng'!$A$12,IF('Koreksi (p)'!BW51='Isian Keg Perb &amp; Peng'!BJ$13,'Isian Keg Perb &amp; Peng'!$A$13," "))))))))))</f>
        <v xml:space="preserve"> </v>
      </c>
      <c r="AA50" s="150" t="str">
        <f>IF('Koreksi (p)'!BX51='Isian Keg Perb &amp; Peng'!BK$4,'Isian Keg Perb &amp; Peng'!$A$4,IF('Koreksi (p)'!BX51='Isian Keg Perb &amp; Peng'!BK$5,'Isian Keg Perb &amp; Peng'!$A$5,IF('Koreksi (p)'!BX51='Isian Keg Perb &amp; Peng'!BK$6,'Isian Keg Perb &amp; Peng'!$A$6,IF('Koreksi (p)'!BX51='Isian Keg Perb &amp; Peng'!BK$7,'Isian Keg Perb &amp; Peng'!$A$7,IF('Koreksi (p)'!BX51='Isian Keg Perb &amp; Peng'!BK$8,'Isian Keg Perb &amp; Peng'!$A$8,IF('Koreksi (p)'!BX51='Isian Keg Perb &amp; Peng'!BK$9,'Isian Keg Perb &amp; Peng'!$A$9,IF('Koreksi (p)'!BX51='Isian Keg Perb &amp; Peng'!BK$10,'Isian Keg Perb &amp; Peng'!$A$10,IF('Koreksi (p)'!BX51='Isian Keg Perb &amp; Peng'!BK$11,'Isian Keg Perb &amp; Peng'!$A$11,IF('Koreksi (p)'!BX51='Isian Keg Perb &amp; Peng'!BK$12,'Isian Keg Perb &amp; Peng'!$A$12,IF('Koreksi (p)'!BX51='Isian Keg Perb &amp; Peng'!BK$13,'Isian Keg Perb &amp; Peng'!$A$13," "))))))))))</f>
        <v xml:space="preserve"> </v>
      </c>
      <c r="AB50" s="150" t="str">
        <f>IF('Koreksi (p)'!BY51='Isian Keg Perb &amp; Peng'!BL$4,'Isian Keg Perb &amp; Peng'!$A$4,IF('Koreksi (p)'!BY51='Isian Keg Perb &amp; Peng'!BL$5,'Isian Keg Perb &amp; Peng'!$A$5,IF('Koreksi (p)'!BY51='Isian Keg Perb &amp; Peng'!BL$6,'Isian Keg Perb &amp; Peng'!$A$6,IF('Koreksi (p)'!BY51='Isian Keg Perb &amp; Peng'!BL$7,'Isian Keg Perb &amp; Peng'!$A$7,IF('Koreksi (p)'!BY51='Isian Keg Perb &amp; Peng'!BL$8,'Isian Keg Perb &amp; Peng'!$A$8,IF('Koreksi (p)'!BY51='Isian Keg Perb &amp; Peng'!BL$9,'Isian Keg Perb &amp; Peng'!$A$9,IF('Koreksi (p)'!BY51='Isian Keg Perb &amp; Peng'!BL$10,'Isian Keg Perb &amp; Peng'!$A$10,IF('Koreksi (p)'!BY51='Isian Keg Perb &amp; Peng'!BL$11,'Isian Keg Perb &amp; Peng'!$A$11,IF('Koreksi (p)'!BY51='Isian Keg Perb &amp; Peng'!BL$12,'Isian Keg Perb &amp; Peng'!$A$12,IF('Koreksi (p)'!BY51='Isian Keg Perb &amp; Peng'!BL$13,'Isian Keg Perb &amp; Peng'!$A$13," "))))))))))</f>
        <v xml:space="preserve"> </v>
      </c>
      <c r="AC50" s="150" t="str">
        <f>IF('Koreksi (p)'!BZ51='Isian Keg Perb &amp; Peng'!BM$4,'Isian Keg Perb &amp; Peng'!$A$4,IF('Koreksi (p)'!BZ51='Isian Keg Perb &amp; Peng'!BM$5,'Isian Keg Perb &amp; Peng'!$A$5,IF('Koreksi (p)'!BZ51='Isian Keg Perb &amp; Peng'!BM$6,'Isian Keg Perb &amp; Peng'!$A$6,IF('Koreksi (p)'!BZ51='Isian Keg Perb &amp; Peng'!BM$7,'Isian Keg Perb &amp; Peng'!$A$7,IF('Koreksi (p)'!BZ51='Isian Keg Perb &amp; Peng'!BM$8,'Isian Keg Perb &amp; Peng'!$A$8,IF('Koreksi (p)'!BZ51='Isian Keg Perb &amp; Peng'!BM$9,'Isian Keg Perb &amp; Peng'!$A$9,IF('Koreksi (p)'!BZ51='Isian Keg Perb &amp; Peng'!BM$10,'Isian Keg Perb &amp; Peng'!$A$10,IF('Koreksi (p)'!BZ51='Isian Keg Perb &amp; Peng'!BM$11,'Isian Keg Perb &amp; Peng'!$A$11,IF('Koreksi (p)'!BZ51='Isian Keg Perb &amp; Peng'!BM$12,'Isian Keg Perb &amp; Peng'!$A$12,IF('Koreksi (p)'!BZ51='Isian Keg Perb &amp; Peng'!BM$13,'Isian Keg Perb &amp; Peng'!$A$13," "))))))))))</f>
        <v xml:space="preserve"> </v>
      </c>
      <c r="AD50" s="150" t="str">
        <f>IF('Koreksi (p)'!CA51='Isian Keg Perb &amp; Peng'!BN$4,'Isian Keg Perb &amp; Peng'!$A$4,IF('Koreksi (p)'!CA51='Isian Keg Perb &amp; Peng'!BN$5,'Isian Keg Perb &amp; Peng'!$A$5,IF('Koreksi (p)'!CA51='Isian Keg Perb &amp; Peng'!BN$6,'Isian Keg Perb &amp; Peng'!$A$6,IF('Koreksi (p)'!CA51='Isian Keg Perb &amp; Peng'!BN$7,'Isian Keg Perb &amp; Peng'!$A$7,IF('Koreksi (p)'!CA51='Isian Keg Perb &amp; Peng'!BN$8,'Isian Keg Perb &amp; Peng'!$A$8,IF('Koreksi (p)'!CA51='Isian Keg Perb &amp; Peng'!BN$9,'Isian Keg Perb &amp; Peng'!$A$9,IF('Koreksi (p)'!CA51='Isian Keg Perb &amp; Peng'!BN$10,'Isian Keg Perb &amp; Peng'!$A$10,IF('Koreksi (p)'!CA51='Isian Keg Perb &amp; Peng'!BN$11,'Isian Keg Perb &amp; Peng'!$A$11,IF('Koreksi (p)'!CA51='Isian Keg Perb &amp; Peng'!BN$12,'Isian Keg Perb &amp; Peng'!$A$12,IF('Koreksi (p)'!CA51='Isian Keg Perb &amp; Peng'!BN$13,'Isian Keg Perb &amp; Peng'!$A$13," "))))))))))</f>
        <v xml:space="preserve"> </v>
      </c>
      <c r="AE50" s="150" t="str">
        <f>IF('Koreksi (p)'!CB51='Isian Keg Perb &amp; Peng'!BO$4,'Isian Keg Perb &amp; Peng'!$A$4,IF('Koreksi (p)'!CB51='Isian Keg Perb &amp; Peng'!BO$5,'Isian Keg Perb &amp; Peng'!$A$5,IF('Koreksi (p)'!CB51='Isian Keg Perb &amp; Peng'!BO$6,'Isian Keg Perb &amp; Peng'!$A$6,IF('Koreksi (p)'!CB51='Isian Keg Perb &amp; Peng'!BO$7,'Isian Keg Perb &amp; Peng'!$A$7,IF('Koreksi (p)'!CB51='Isian Keg Perb &amp; Peng'!BO$8,'Isian Keg Perb &amp; Peng'!$A$8,IF('Koreksi (p)'!CB51='Isian Keg Perb &amp; Peng'!BO$9,'Isian Keg Perb &amp; Peng'!$A$9,IF('Koreksi (p)'!CB51='Isian Keg Perb &amp; Peng'!BO$10,'Isian Keg Perb &amp; Peng'!$A$10,IF('Koreksi (p)'!CB51='Isian Keg Perb &amp; Peng'!BO$11,'Isian Keg Perb &amp; Peng'!$A$11,IF('Koreksi (p)'!CB51='Isian Keg Perb &amp; Peng'!BO$12,'Isian Keg Perb &amp; Peng'!$A$12,IF('Koreksi (p)'!CB51='Isian Keg Perb &amp; Peng'!BO$13,'Isian Keg Perb &amp; Peng'!$A$13," "))))))))))</f>
        <v xml:space="preserve"> </v>
      </c>
      <c r="AF50" s="150" t="str">
        <f>IF('Koreksi (p)'!CC51='Isian Keg Perb &amp; Peng'!BP$4,'Isian Keg Perb &amp; Peng'!$A$4,IF('Koreksi (p)'!CC51='Isian Keg Perb &amp; Peng'!BP$5,'Isian Keg Perb &amp; Peng'!$A$5,IF('Koreksi (p)'!CC51='Isian Keg Perb &amp; Peng'!BP$6,'Isian Keg Perb &amp; Peng'!$A$6,IF('Koreksi (p)'!CC51='Isian Keg Perb &amp; Peng'!BP$7,'Isian Keg Perb &amp; Peng'!$A$7,IF('Koreksi (p)'!CC51='Isian Keg Perb &amp; Peng'!BP$8,'Isian Keg Perb &amp; Peng'!$A$8,IF('Koreksi (p)'!CC51='Isian Keg Perb &amp; Peng'!BP$9,'Isian Keg Perb &amp; Peng'!$A$9,IF('Koreksi (p)'!CC51='Isian Keg Perb &amp; Peng'!BP$10,'Isian Keg Perb &amp; Peng'!$A$10,IF('Koreksi (p)'!CC51='Isian Keg Perb &amp; Peng'!BP$11,'Isian Keg Perb &amp; Peng'!$A$11,IF('Koreksi (p)'!CC51='Isian Keg Perb &amp; Peng'!BP$12,'Isian Keg Perb &amp; Peng'!$A$12,IF('Koreksi (p)'!CC51='Isian Keg Perb &amp; Peng'!BP$13,'Isian Keg Perb &amp; Peng'!$A$13," "))))))))))</f>
        <v xml:space="preserve"> </v>
      </c>
      <c r="AG50" s="150" t="str">
        <f>IF('Koreksi (p)'!CD51='Isian Keg Perb &amp; Peng'!BQ$4,'Isian Keg Perb &amp; Peng'!$A$4,IF('Koreksi (p)'!CD51='Isian Keg Perb &amp; Peng'!BQ$5,'Isian Keg Perb &amp; Peng'!$A$5,IF('Koreksi (p)'!CD51='Isian Keg Perb &amp; Peng'!BQ$6,'Isian Keg Perb &amp; Peng'!$A$6,IF('Koreksi (p)'!CD51='Isian Keg Perb &amp; Peng'!BQ$7,'Isian Keg Perb &amp; Peng'!$A$7,IF('Koreksi (p)'!CD51='Isian Keg Perb &amp; Peng'!BQ$8,'Isian Keg Perb &amp; Peng'!$A$8,IF('Koreksi (p)'!CD51='Isian Keg Perb &amp; Peng'!BQ$9,'Isian Keg Perb &amp; Peng'!$A$9,IF('Koreksi (p)'!CD51='Isian Keg Perb &amp; Peng'!BQ$10,'Isian Keg Perb &amp; Peng'!$A$10,IF('Koreksi (p)'!CD51='Isian Keg Perb &amp; Peng'!BQ$11,'Isian Keg Perb &amp; Peng'!$A$11,IF('Koreksi (p)'!CD51='Isian Keg Perb &amp; Peng'!BQ$12,'Isian Keg Perb &amp; Peng'!$A$12,IF('Koreksi (p)'!CD51='Isian Keg Perb &amp; Peng'!BQ$13,'Isian Keg Perb &amp; Peng'!$A$13," "))))))))))</f>
        <v xml:space="preserve"> </v>
      </c>
      <c r="AH50" s="150" t="str">
        <f>IF('Koreksi (p)'!CE51='Isian Keg Perb &amp; Peng'!BR$4,'Isian Keg Perb &amp; Peng'!$A$4,IF('Koreksi (p)'!CE51='Isian Keg Perb &amp; Peng'!BR$5,'Isian Keg Perb &amp; Peng'!$A$5,IF('Koreksi (p)'!CE51='Isian Keg Perb &amp; Peng'!BR$6,'Isian Keg Perb &amp; Peng'!$A$6,IF('Koreksi (p)'!CE51='Isian Keg Perb &amp; Peng'!BR$7,'Isian Keg Perb &amp; Peng'!$A$7,IF('Koreksi (p)'!CE51='Isian Keg Perb &amp; Peng'!BR$8,'Isian Keg Perb &amp; Peng'!$A$8,IF('Koreksi (p)'!CE51='Isian Keg Perb &amp; Peng'!BR$9,'Isian Keg Perb &amp; Peng'!$A$9,IF('Koreksi (p)'!CE51='Isian Keg Perb &amp; Peng'!BR$10,'Isian Keg Perb &amp; Peng'!$A$10,IF('Koreksi (p)'!CE51='Isian Keg Perb &amp; Peng'!BR$11,'Isian Keg Perb &amp; Peng'!$A$11,IF('Koreksi (p)'!CE51='Isian Keg Perb &amp; Peng'!BR$12,'Isian Keg Perb &amp; Peng'!$A$12,IF('Koreksi (p)'!CE51='Isian Keg Perb &amp; Peng'!BR$13,'Isian Keg Perb &amp; Peng'!$A$13," "))))))))))</f>
        <v xml:space="preserve"> </v>
      </c>
      <c r="AI50" s="150" t="str">
        <f>IF('Koreksi (p)'!CF51='Isian Keg Perb &amp; Peng'!BS$4,'Isian Keg Perb &amp; Peng'!$A$4,IF('Koreksi (p)'!CF51='Isian Keg Perb &amp; Peng'!BS$5,'Isian Keg Perb &amp; Peng'!$A$5,IF('Koreksi (p)'!CF51='Isian Keg Perb &amp; Peng'!BS$6,'Isian Keg Perb &amp; Peng'!$A$6,IF('Koreksi (p)'!CF51='Isian Keg Perb &amp; Peng'!BS$7,'Isian Keg Perb &amp; Peng'!$A$7,IF('Koreksi (p)'!CF51='Isian Keg Perb &amp; Peng'!BS$8,'Isian Keg Perb &amp; Peng'!$A$8,IF('Koreksi (p)'!CF51='Isian Keg Perb &amp; Peng'!BS$9,'Isian Keg Perb &amp; Peng'!$A$9,IF('Koreksi (p)'!CF51='Isian Keg Perb &amp; Peng'!BS$10,'Isian Keg Perb &amp; Peng'!$A$10,IF('Koreksi (p)'!CF51='Isian Keg Perb &amp; Peng'!BS$11,'Isian Keg Perb &amp; Peng'!$A$11,IF('Koreksi (p)'!CF51='Isian Keg Perb &amp; Peng'!BS$12,'Isian Keg Perb &amp; Peng'!$A$12,IF('Koreksi (p)'!CF51='Isian Keg Perb &amp; Peng'!BS$13,'Isian Keg Perb &amp; Peng'!$A$13," "))))))))))</f>
        <v xml:space="preserve"> </v>
      </c>
      <c r="AJ50" s="150" t="str">
        <f>IF('Koreksi (p)'!CG51='Isian Keg Perb &amp; Peng'!BT$4,'Isian Keg Perb &amp; Peng'!$A$4,IF('Koreksi (p)'!CG51='Isian Keg Perb &amp; Peng'!BT$5,'Isian Keg Perb &amp; Peng'!$A$5,IF('Koreksi (p)'!CG51='Isian Keg Perb &amp; Peng'!BT$6,'Isian Keg Perb &amp; Peng'!$A$6,IF('Koreksi (p)'!CG51='Isian Keg Perb &amp; Peng'!BT$7,'Isian Keg Perb &amp; Peng'!$A$7,IF('Koreksi (p)'!CG51='Isian Keg Perb &amp; Peng'!BT$8,'Isian Keg Perb &amp; Peng'!$A$8,IF('Koreksi (p)'!CG51='Isian Keg Perb &amp; Peng'!BT$9,'Isian Keg Perb &amp; Peng'!$A$9,IF('Koreksi (p)'!CG51='Isian Keg Perb &amp; Peng'!BT$10,'Isian Keg Perb &amp; Peng'!$A$10,IF('Koreksi (p)'!CG51='Isian Keg Perb &amp; Peng'!BT$11,'Isian Keg Perb &amp; Peng'!$A$11,IF('Koreksi (p)'!CG51='Isian Keg Perb &amp; Peng'!BT$12,'Isian Keg Perb &amp; Peng'!$A$12,IF('Koreksi (p)'!CG51='Isian Keg Perb &amp; Peng'!BT$13,'Isian Keg Perb &amp; Peng'!$A$13," "))))))))))</f>
        <v xml:space="preserve"> </v>
      </c>
      <c r="AK50" s="150" t="str">
        <f>IF('Koreksi (p)'!CH51='Isian Keg Perb &amp; Peng'!BU$4,'Isian Keg Perb &amp; Peng'!$A$4,IF('Koreksi (p)'!CH51='Isian Keg Perb &amp; Peng'!BU$5,'Isian Keg Perb &amp; Peng'!$A$5,IF('Koreksi (p)'!CH51='Isian Keg Perb &amp; Peng'!BU$6,'Isian Keg Perb &amp; Peng'!$A$6,IF('Koreksi (p)'!CH51='Isian Keg Perb &amp; Peng'!BU$7,'Isian Keg Perb &amp; Peng'!$A$7,IF('Koreksi (p)'!CH51='Isian Keg Perb &amp; Peng'!BU$8,'Isian Keg Perb &amp; Peng'!$A$8,IF('Koreksi (p)'!CH51='Isian Keg Perb &amp; Peng'!BU$9,'Isian Keg Perb &amp; Peng'!$A$9,IF('Koreksi (p)'!CH51='Isian Keg Perb &amp; Peng'!BU$10,'Isian Keg Perb &amp; Peng'!$A$10,IF('Koreksi (p)'!CH51='Isian Keg Perb &amp; Peng'!BU$11,'Isian Keg Perb &amp; Peng'!$A$11,IF('Koreksi (p)'!CH51='Isian Keg Perb &amp; Peng'!BU$12,'Isian Keg Perb &amp; Peng'!$A$12,IF('Koreksi (p)'!CH51='Isian Keg Perb &amp; Peng'!BU$13,'Isian Keg Perb &amp; Peng'!$A$13," "))))))))))</f>
        <v xml:space="preserve"> </v>
      </c>
      <c r="AL50" s="150" t="str">
        <f>IF('Koreksi (p)'!CI51='Isian Keg Perb &amp; Peng'!BV$4,'Isian Keg Perb &amp; Peng'!$A$4,IF('Koreksi (p)'!CI51='Isian Keg Perb &amp; Peng'!BV$5,'Isian Keg Perb &amp; Peng'!$A$5,IF('Koreksi (p)'!CI51='Isian Keg Perb &amp; Peng'!BV$6,'Isian Keg Perb &amp; Peng'!$A$6,IF('Koreksi (p)'!CI51='Isian Keg Perb &amp; Peng'!BV$7,'Isian Keg Perb &amp; Peng'!$A$7,IF('Koreksi (p)'!CI51='Isian Keg Perb &amp; Peng'!BV$8,'Isian Keg Perb &amp; Peng'!$A$8,IF('Koreksi (p)'!CI51='Isian Keg Perb &amp; Peng'!BV$9,'Isian Keg Perb &amp; Peng'!$A$9,IF('Koreksi (p)'!CI51='Isian Keg Perb &amp; Peng'!BV$10,'Isian Keg Perb &amp; Peng'!$A$10,IF('Koreksi (p)'!CI51='Isian Keg Perb &amp; Peng'!BV$11,'Isian Keg Perb &amp; Peng'!$A$11,IF('Koreksi (p)'!CI51='Isian Keg Perb &amp; Peng'!BV$12,'Isian Keg Perb &amp; Peng'!$A$12,IF('Koreksi (p)'!CI51='Isian Keg Perb &amp; Peng'!BV$13,'Isian Keg Perb &amp; Peng'!$A$13," "))))))))))</f>
        <v xml:space="preserve"> </v>
      </c>
      <c r="AM50" s="150" t="str">
        <f>IF('Koreksi (p)'!CJ51='Isian Keg Perb &amp; Peng'!BW$4,'Isian Keg Perb &amp; Peng'!$A$4,IF('Koreksi (p)'!CJ51='Isian Keg Perb &amp; Peng'!BW$5,'Isian Keg Perb &amp; Peng'!$A$5,IF('Koreksi (p)'!CJ51='Isian Keg Perb &amp; Peng'!BW$6,'Isian Keg Perb &amp; Peng'!$A$6,IF('Koreksi (p)'!CJ51='Isian Keg Perb &amp; Peng'!BW$7,'Isian Keg Perb &amp; Peng'!$A$7,IF('Koreksi (p)'!CJ51='Isian Keg Perb &amp; Peng'!BW$8,'Isian Keg Perb &amp; Peng'!$A$8,IF('Koreksi (p)'!CJ51='Isian Keg Perb &amp; Peng'!BW$9,'Isian Keg Perb &amp; Peng'!$A$9,IF('Koreksi (p)'!CJ51='Isian Keg Perb &amp; Peng'!BW$10,'Isian Keg Perb &amp; Peng'!$A$10,IF('Koreksi (p)'!CJ51='Isian Keg Perb &amp; Peng'!BW$11,'Isian Keg Perb &amp; Peng'!$A$11,IF('Koreksi (p)'!CJ51='Isian Keg Perb &amp; Peng'!BW$12,'Isian Keg Perb &amp; Peng'!$A$12,IF('Koreksi (p)'!CJ51='Isian Keg Perb &amp; Peng'!BW$13,'Isian Keg Perb &amp; Peng'!$A$13," "))))))))))</f>
        <v xml:space="preserve"> </v>
      </c>
      <c r="AN50" s="150" t="str">
        <f>IF('Koreksi (p)'!CK51='Isian Keg Perb &amp; Peng'!BX$4,'Isian Keg Perb &amp; Peng'!$A$4,IF('Koreksi (p)'!CK51='Isian Keg Perb &amp; Peng'!BX$5,'Isian Keg Perb &amp; Peng'!$A$5,IF('Koreksi (p)'!CK51='Isian Keg Perb &amp; Peng'!BX$6,'Isian Keg Perb &amp; Peng'!$A$6,IF('Koreksi (p)'!CK51='Isian Keg Perb &amp; Peng'!BX$7,'Isian Keg Perb &amp; Peng'!$A$7,IF('Koreksi (p)'!CK51='Isian Keg Perb &amp; Peng'!BX$8,'Isian Keg Perb &amp; Peng'!$A$8,IF('Koreksi (p)'!CK51='Isian Keg Perb &amp; Peng'!BX$9,'Isian Keg Perb &amp; Peng'!$A$9,IF('Koreksi (p)'!CK51='Isian Keg Perb &amp; Peng'!BX$10,'Isian Keg Perb &amp; Peng'!$A$10,IF('Koreksi (p)'!CK51='Isian Keg Perb &amp; Peng'!BX$11,'Isian Keg Perb &amp; Peng'!$A$11,IF('Koreksi (p)'!CK51='Isian Keg Perb &amp; Peng'!BX$12,'Isian Keg Perb &amp; Peng'!$A$12,IF('Koreksi (p)'!CK51='Isian Keg Perb &amp; Peng'!BX$13,'Isian Keg Perb &amp; Peng'!$A$13," "))))))))))</f>
        <v xml:space="preserve"> </v>
      </c>
      <c r="AO50" s="150" t="str">
        <f>IF('Koreksi (p)'!CL51='Isian Keg Perb &amp; Peng'!BY$4,'Isian Keg Perb &amp; Peng'!$A$4,IF('Koreksi (p)'!CL51='Isian Keg Perb &amp; Peng'!BY$5,'Isian Keg Perb &amp; Peng'!$A$5,IF('Koreksi (p)'!CL51='Isian Keg Perb &amp; Peng'!BY$6,'Isian Keg Perb &amp; Peng'!$A$6,IF('Koreksi (p)'!CL51='Isian Keg Perb &amp; Peng'!BY$7,'Isian Keg Perb &amp; Peng'!$A$7,IF('Koreksi (p)'!CL51='Isian Keg Perb &amp; Peng'!BY$8,'Isian Keg Perb &amp; Peng'!$A$8,IF('Koreksi (p)'!CL51='Isian Keg Perb &amp; Peng'!BY$9,'Isian Keg Perb &amp; Peng'!$A$9,IF('Koreksi (p)'!CL51='Isian Keg Perb &amp; Peng'!BY$10,'Isian Keg Perb &amp; Peng'!$A$10,IF('Koreksi (p)'!CL51='Isian Keg Perb &amp; Peng'!BY$11,'Isian Keg Perb &amp; Peng'!$A$11,IF('Koreksi (p)'!CL51='Isian Keg Perb &amp; Peng'!BY$12,'Isian Keg Perb &amp; Peng'!$A$12,IF('Koreksi (p)'!CL51='Isian Keg Perb &amp; Peng'!BY$13,'Isian Keg Perb &amp; Peng'!$A$13," "))))))))))</f>
        <v xml:space="preserve"> </v>
      </c>
      <c r="AP50" s="150" t="str">
        <f>IF('Koreksi (p)'!CM51='Isian Keg Perb &amp; Peng'!BZ$4,'Isian Keg Perb &amp; Peng'!$A$4,IF('Koreksi (p)'!CM51='Isian Keg Perb &amp; Peng'!BZ$5,'Isian Keg Perb &amp; Peng'!$A$5,IF('Koreksi (p)'!CM51='Isian Keg Perb &amp; Peng'!BZ$6,'Isian Keg Perb &amp; Peng'!$A$6,IF('Koreksi (p)'!CM51='Isian Keg Perb &amp; Peng'!BZ$7,'Isian Keg Perb &amp; Peng'!$A$7,IF('Koreksi (p)'!CM51='Isian Keg Perb &amp; Peng'!BZ$8,'Isian Keg Perb &amp; Peng'!$A$8,IF('Koreksi (p)'!CM51='Isian Keg Perb &amp; Peng'!BZ$9,'Isian Keg Perb &amp; Peng'!$A$9,IF('Koreksi (p)'!CM51='Isian Keg Perb &amp; Peng'!BZ$10,'Isian Keg Perb &amp; Peng'!$A$10,IF('Koreksi (p)'!CM51='Isian Keg Perb &amp; Peng'!BZ$11,'Isian Keg Perb &amp; Peng'!$A$11,IF('Koreksi (p)'!CM51='Isian Keg Perb &amp; Peng'!BZ$12,'Isian Keg Perb &amp; Peng'!$A$12,IF('Koreksi (p)'!CM51='Isian Keg Perb &amp; Peng'!BZ$13,'Isian Keg Perb &amp; Peng'!$A$13," "))))))))))</f>
        <v xml:space="preserve"> </v>
      </c>
      <c r="AQ50" s="150" t="str">
        <f>IF('Koreksi (p)'!CN51='Isian Keg Perb &amp; Peng'!CA$4,'Isian Keg Perb &amp; Peng'!$A$4,IF('Koreksi (p)'!CN51='Isian Keg Perb &amp; Peng'!CA$5,'Isian Keg Perb &amp; Peng'!$A$5,IF('Koreksi (p)'!CN51='Isian Keg Perb &amp; Peng'!CA$6,'Isian Keg Perb &amp; Peng'!$A$6,IF('Koreksi (p)'!CN51='Isian Keg Perb &amp; Peng'!CA$7,'Isian Keg Perb &amp; Peng'!$A$7,IF('Koreksi (p)'!CN51='Isian Keg Perb &amp; Peng'!CA$8,'Isian Keg Perb &amp; Peng'!$A$8,IF('Koreksi (p)'!CN51='Isian Keg Perb &amp; Peng'!CA$9,'Isian Keg Perb &amp; Peng'!$A$9,IF('Koreksi (p)'!CN51='Isian Keg Perb &amp; Peng'!CA$10,'Isian Keg Perb &amp; Peng'!$A$10,IF('Koreksi (p)'!CN51='Isian Keg Perb &amp; Peng'!CA$11,'Isian Keg Perb &amp; Peng'!$A$11,IF('Koreksi (p)'!CN51='Isian Keg Perb &amp; Peng'!CA$12,'Isian Keg Perb &amp; Peng'!$A$12,IF('Koreksi (p)'!CN51='Isian Keg Perb &amp; Peng'!CA$13,'Isian Keg Perb &amp; Peng'!$A$13," "))))))))))</f>
        <v xml:space="preserve"> </v>
      </c>
      <c r="AR50" s="150" t="str">
        <f>IF('Koreksi (p)'!CO51='Isian Keg Perb &amp; Peng'!CB$4,'Isian Keg Perb &amp; Peng'!$A$4,IF('Koreksi (p)'!CO51='Isian Keg Perb &amp; Peng'!CB$5,'Isian Keg Perb &amp; Peng'!$A$5,IF('Koreksi (p)'!CO51='Isian Keg Perb &amp; Peng'!CB$6,'Isian Keg Perb &amp; Peng'!$A$6,IF('Koreksi (p)'!CO51='Isian Keg Perb &amp; Peng'!CB$7,'Isian Keg Perb &amp; Peng'!$A$7,IF('Koreksi (p)'!CO51='Isian Keg Perb &amp; Peng'!CB$8,'Isian Keg Perb &amp; Peng'!$A$8,IF('Koreksi (p)'!CO51='Isian Keg Perb &amp; Peng'!CB$9,'Isian Keg Perb &amp; Peng'!$A$9,IF('Koreksi (p)'!CO51='Isian Keg Perb &amp; Peng'!CB$10,'Isian Keg Perb &amp; Peng'!$A$10,IF('Koreksi (p)'!CO51='Isian Keg Perb &amp; Peng'!CB$11,'Isian Keg Perb &amp; Peng'!$A$11,IF('Koreksi (p)'!CO51='Isian Keg Perb &amp; Peng'!CB$12,'Isian Keg Perb &amp; Peng'!$A$12,IF('Koreksi (p)'!CO51='Isian Keg Perb &amp; Peng'!CB$13,'Isian Keg Perb &amp; Peng'!$A$13," "))))))))))</f>
        <v xml:space="preserve"> </v>
      </c>
      <c r="AS50" s="150" t="str">
        <f>IF('Koreksi (p)'!CP51='Isian Keg Perb &amp; Peng'!CC$4,'Isian Keg Perb &amp; Peng'!$A$4,IF('Koreksi (p)'!CP51='Isian Keg Perb &amp; Peng'!CC$5,'Isian Keg Perb &amp; Peng'!$A$5,IF('Koreksi (p)'!CP51='Isian Keg Perb &amp; Peng'!CC$6,'Isian Keg Perb &amp; Peng'!$A$6,IF('Koreksi (p)'!CP51='Isian Keg Perb &amp; Peng'!CC$7,'Isian Keg Perb &amp; Peng'!$A$7,IF('Koreksi (p)'!CP51='Isian Keg Perb &amp; Peng'!CC$8,'Isian Keg Perb &amp; Peng'!$A$8,IF('Koreksi (p)'!CP51='Isian Keg Perb &amp; Peng'!CC$9,'Isian Keg Perb &amp; Peng'!$A$9,IF('Koreksi (p)'!CP51='Isian Keg Perb &amp; Peng'!CC$10,'Isian Keg Perb &amp; Peng'!$A$10,IF('Koreksi (p)'!CP51='Isian Keg Perb &amp; Peng'!CC$11,'Isian Keg Perb &amp; Peng'!$A$11,IF('Koreksi (p)'!CP51='Isian Keg Perb &amp; Peng'!CC$12,'Isian Keg Perb &amp; Peng'!$A$12,IF('Koreksi (p)'!CP51='Isian Keg Perb &amp; Peng'!CC$13,'Isian Keg Perb &amp; Peng'!$A$13," "))))))))))</f>
        <v xml:space="preserve"> </v>
      </c>
      <c r="AT50" s="150" t="str">
        <f t="shared" si="0"/>
        <v xml:space="preserve">                                        </v>
      </c>
      <c r="AU50" s="150" t="e">
        <f t="shared" si="1"/>
        <v>#VALUE!</v>
      </c>
      <c r="AV50" s="150" t="str">
        <f t="shared" si="2"/>
        <v/>
      </c>
      <c r="AW50" s="150" t="e">
        <f t="shared" si="3"/>
        <v>#VALUE!</v>
      </c>
      <c r="AX50" s="150" t="str">
        <f t="shared" si="4"/>
        <v/>
      </c>
      <c r="AY50" s="150" t="e">
        <f t="shared" si="5"/>
        <v>#VALUE!</v>
      </c>
      <c r="AZ50" s="150" t="str">
        <f t="shared" si="6"/>
        <v/>
      </c>
      <c r="BA50" s="150" t="e">
        <f t="shared" si="7"/>
        <v>#VALUE!</v>
      </c>
      <c r="BB50" s="150" t="str">
        <f t="shared" si="8"/>
        <v/>
      </c>
      <c r="BC50" s="150" t="e">
        <f t="shared" si="9"/>
        <v>#VALUE!</v>
      </c>
      <c r="BD50" s="150" t="str">
        <f t="shared" si="10"/>
        <v/>
      </c>
      <c r="BE50" s="150" t="e">
        <f t="shared" si="11"/>
        <v>#VALUE!</v>
      </c>
      <c r="BF50" s="150" t="str">
        <f t="shared" si="12"/>
        <v/>
      </c>
      <c r="BG50" s="150" t="e">
        <f t="shared" si="13"/>
        <v>#VALUE!</v>
      </c>
      <c r="BH50" s="150" t="str">
        <f t="shared" si="14"/>
        <v/>
      </c>
      <c r="BI50" s="150" t="e">
        <f t="shared" si="15"/>
        <v>#VALUE!</v>
      </c>
      <c r="BJ50" s="150" t="str">
        <f t="shared" si="16"/>
        <v/>
      </c>
      <c r="BK50" s="150" t="e">
        <f t="shared" si="17"/>
        <v>#VALUE!</v>
      </c>
      <c r="BL50" s="150" t="str">
        <f t="shared" si="18"/>
        <v/>
      </c>
      <c r="BM50" s="150" t="e">
        <f t="shared" si="19"/>
        <v>#VALUE!</v>
      </c>
      <c r="BN50" s="150" t="str">
        <f t="shared" si="20"/>
        <v/>
      </c>
      <c r="BO50" s="26" t="str">
        <f t="shared" si="21"/>
        <v/>
      </c>
      <c r="BP50" s="27" t="str">
        <f>IF(E50="X",'Isian Keg Perb &amp; Peng'!$CE$4,"")</f>
        <v/>
      </c>
      <c r="BQ50" s="27" t="str">
        <f>IF(E50="X",'Isian Keg Perb &amp; Peng'!$CF$4,"")</f>
        <v/>
      </c>
    </row>
    <row r="51" spans="1:69" s="30" customFormat="1" ht="59.25" hidden="1" customHeight="1">
      <c r="B51" s="27">
        <f>'Analisis (p)'!A53</f>
        <v>40</v>
      </c>
      <c r="C51" s="25">
        <f>'Analisis (p)'!B53</f>
        <v>0</v>
      </c>
      <c r="D51" s="32"/>
      <c r="E51" s="27" t="str">
        <f>'Analisis (p)'!CJ53</f>
        <v/>
      </c>
      <c r="F51" s="150" t="str">
        <f>IF('Koreksi (p)'!BC52='Isian Keg Perb &amp; Peng'!AP$4,'Isian Keg Perb &amp; Peng'!$A$4,IF('Koreksi (p)'!BC52='Isian Keg Perb &amp; Peng'!AP$5,'Isian Keg Perb &amp; Peng'!$A$5,IF('Koreksi (p)'!BC52='Isian Keg Perb &amp; Peng'!AP$6,'Isian Keg Perb &amp; Peng'!$A$6,IF('Koreksi (p)'!BC52='Isian Keg Perb &amp; Peng'!AP$7,'Isian Keg Perb &amp; Peng'!$A$7,IF('Koreksi (p)'!BC52='Isian Keg Perb &amp; Peng'!AP$8,'Isian Keg Perb &amp; Peng'!$A$8,IF('Koreksi (p)'!BC52='Isian Keg Perb &amp; Peng'!AP$9,'Isian Keg Perb &amp; Peng'!$A$9,IF('Koreksi (p)'!BC52='Isian Keg Perb &amp; Peng'!AP$10,'Isian Keg Perb &amp; Peng'!$A$10,IF('Koreksi (p)'!BC52='Isian Keg Perb &amp; Peng'!AP$11,'Isian Keg Perb &amp; Peng'!$A$11,IF('Koreksi (p)'!BC52='Isian Keg Perb &amp; Peng'!AP$12,'Isian Keg Perb &amp; Peng'!$A$12,IF('Koreksi (p)'!BC52='Isian Keg Perb &amp; Peng'!AP$13,'Isian Keg Perb &amp; Peng'!$A$13," "))))))))))</f>
        <v xml:space="preserve"> </v>
      </c>
      <c r="G51" s="150" t="str">
        <f>IF('Koreksi (p)'!BD52='Isian Keg Perb &amp; Peng'!AQ$4,'Isian Keg Perb &amp; Peng'!$A$4,IF('Koreksi (p)'!BD52='Isian Keg Perb &amp; Peng'!AQ$5,'Isian Keg Perb &amp; Peng'!$A$5,IF('Koreksi (p)'!BD52='Isian Keg Perb &amp; Peng'!AQ$6,'Isian Keg Perb &amp; Peng'!$A$6,IF('Koreksi (p)'!BD52='Isian Keg Perb &amp; Peng'!AQ$7,'Isian Keg Perb &amp; Peng'!$A$7,IF('Koreksi (p)'!BD52='Isian Keg Perb &amp; Peng'!AQ$8,'Isian Keg Perb &amp; Peng'!$A$8,IF('Koreksi (p)'!BD52='Isian Keg Perb &amp; Peng'!AQ$9,'Isian Keg Perb &amp; Peng'!$A$9,IF('Koreksi (p)'!BD52='Isian Keg Perb &amp; Peng'!AQ$10,'Isian Keg Perb &amp; Peng'!$A$10,IF('Koreksi (p)'!BD52='Isian Keg Perb &amp; Peng'!AQ$11,'Isian Keg Perb &amp; Peng'!$A$11,IF('Koreksi (p)'!BD52='Isian Keg Perb &amp; Peng'!AQ$12,'Isian Keg Perb &amp; Peng'!$A$12,IF('Koreksi (p)'!BD52='Isian Keg Perb &amp; Peng'!AQ$13,'Isian Keg Perb &amp; Peng'!$A$13," "))))))))))</f>
        <v xml:space="preserve"> </v>
      </c>
      <c r="H51" s="150" t="str">
        <f>IF('Koreksi (p)'!BE52='Isian Keg Perb &amp; Peng'!AR$4,'Isian Keg Perb &amp; Peng'!$A$4,IF('Koreksi (p)'!BE52='Isian Keg Perb &amp; Peng'!AR$5,'Isian Keg Perb &amp; Peng'!$A$5,IF('Koreksi (p)'!BE52='Isian Keg Perb &amp; Peng'!AR$6,'Isian Keg Perb &amp; Peng'!$A$6,IF('Koreksi (p)'!BE52='Isian Keg Perb &amp; Peng'!AR$7,'Isian Keg Perb &amp; Peng'!$A$7,IF('Koreksi (p)'!BE52='Isian Keg Perb &amp; Peng'!AR$8,'Isian Keg Perb &amp; Peng'!$A$8,IF('Koreksi (p)'!BE52='Isian Keg Perb &amp; Peng'!AR$9,'Isian Keg Perb &amp; Peng'!$A$9,IF('Koreksi (p)'!BE52='Isian Keg Perb &amp; Peng'!AR$10,'Isian Keg Perb &amp; Peng'!$A$10,IF('Koreksi (p)'!BE52='Isian Keg Perb &amp; Peng'!AR$11,'Isian Keg Perb &amp; Peng'!$A$11,IF('Koreksi (p)'!BE52='Isian Keg Perb &amp; Peng'!AR$12,'Isian Keg Perb &amp; Peng'!$A$12,IF('Koreksi (p)'!BE52='Isian Keg Perb &amp; Peng'!AR$13,'Isian Keg Perb &amp; Peng'!$A$13," "))))))))))</f>
        <v xml:space="preserve"> </v>
      </c>
      <c r="I51" s="150" t="str">
        <f>IF('Koreksi (p)'!BF52='Isian Keg Perb &amp; Peng'!AS$4,'Isian Keg Perb &amp; Peng'!$A$4,IF('Koreksi (p)'!BF52='Isian Keg Perb &amp; Peng'!AS$5,'Isian Keg Perb &amp; Peng'!$A$5,IF('Koreksi (p)'!BF52='Isian Keg Perb &amp; Peng'!AS$6,'Isian Keg Perb &amp; Peng'!$A$6,IF('Koreksi (p)'!BF52='Isian Keg Perb &amp; Peng'!AS$7,'Isian Keg Perb &amp; Peng'!$A$7,IF('Koreksi (p)'!BF52='Isian Keg Perb &amp; Peng'!AS$8,'Isian Keg Perb &amp; Peng'!$A$8,IF('Koreksi (p)'!BF52='Isian Keg Perb &amp; Peng'!AS$9,'Isian Keg Perb &amp; Peng'!$A$9,IF('Koreksi (p)'!BF52='Isian Keg Perb &amp; Peng'!AS$10,'Isian Keg Perb &amp; Peng'!$A$10,IF('Koreksi (p)'!BF52='Isian Keg Perb &amp; Peng'!AS$11,'Isian Keg Perb &amp; Peng'!$A$11,IF('Koreksi (p)'!BF52='Isian Keg Perb &amp; Peng'!AS$12,'Isian Keg Perb &amp; Peng'!$A$12,IF('Koreksi (p)'!BF52='Isian Keg Perb &amp; Peng'!AS$13,'Isian Keg Perb &amp; Peng'!$A$13," "))))))))))</f>
        <v xml:space="preserve"> </v>
      </c>
      <c r="J51" s="150" t="str">
        <f>IF('Koreksi (p)'!BG52='Isian Keg Perb &amp; Peng'!AT$4,'Isian Keg Perb &amp; Peng'!$A$4,IF('Koreksi (p)'!BG52='Isian Keg Perb &amp; Peng'!AT$5,'Isian Keg Perb &amp; Peng'!$A$5,IF('Koreksi (p)'!BG52='Isian Keg Perb &amp; Peng'!AT$6,'Isian Keg Perb &amp; Peng'!$A$6,IF('Koreksi (p)'!BG52='Isian Keg Perb &amp; Peng'!AT$7,'Isian Keg Perb &amp; Peng'!$A$7,IF('Koreksi (p)'!BG52='Isian Keg Perb &amp; Peng'!AT$8,'Isian Keg Perb &amp; Peng'!$A$8,IF('Koreksi (p)'!BG52='Isian Keg Perb &amp; Peng'!AT$9,'Isian Keg Perb &amp; Peng'!$A$9,IF('Koreksi (p)'!BG52='Isian Keg Perb &amp; Peng'!AT$10,'Isian Keg Perb &amp; Peng'!$A$10,IF('Koreksi (p)'!BG52='Isian Keg Perb &amp; Peng'!AT$11,'Isian Keg Perb &amp; Peng'!$A$11,IF('Koreksi (p)'!BG52='Isian Keg Perb &amp; Peng'!AT$12,'Isian Keg Perb &amp; Peng'!$A$12,IF('Koreksi (p)'!BG52='Isian Keg Perb &amp; Peng'!AT$13,'Isian Keg Perb &amp; Peng'!$A$13," "))))))))))</f>
        <v xml:space="preserve"> </v>
      </c>
      <c r="K51" s="150" t="str">
        <f>IF('Koreksi (p)'!BH52='Isian Keg Perb &amp; Peng'!AU$4,'Isian Keg Perb &amp; Peng'!$A$4,IF('Koreksi (p)'!BH52='Isian Keg Perb &amp; Peng'!AU$5,'Isian Keg Perb &amp; Peng'!$A$5,IF('Koreksi (p)'!BH52='Isian Keg Perb &amp; Peng'!AU$6,'Isian Keg Perb &amp; Peng'!$A$6,IF('Koreksi (p)'!BH52='Isian Keg Perb &amp; Peng'!AU$7,'Isian Keg Perb &amp; Peng'!$A$7,IF('Koreksi (p)'!BH52='Isian Keg Perb &amp; Peng'!AU$8,'Isian Keg Perb &amp; Peng'!$A$8,IF('Koreksi (p)'!BH52='Isian Keg Perb &amp; Peng'!AU$9,'Isian Keg Perb &amp; Peng'!$A$9,IF('Koreksi (p)'!BH52='Isian Keg Perb &amp; Peng'!AU$10,'Isian Keg Perb &amp; Peng'!$A$10,IF('Koreksi (p)'!BH52='Isian Keg Perb &amp; Peng'!AU$11,'Isian Keg Perb &amp; Peng'!$A$11,IF('Koreksi (p)'!BH52='Isian Keg Perb &amp; Peng'!AU$12,'Isian Keg Perb &amp; Peng'!$A$12,IF('Koreksi (p)'!BH52='Isian Keg Perb &amp; Peng'!AU$13,'Isian Keg Perb &amp; Peng'!$A$13," "))))))))))</f>
        <v xml:space="preserve"> </v>
      </c>
      <c r="L51" s="150" t="str">
        <f>IF('Koreksi (p)'!BI52='Isian Keg Perb &amp; Peng'!AV$4,'Isian Keg Perb &amp; Peng'!$A$4,IF('Koreksi (p)'!BI52='Isian Keg Perb &amp; Peng'!AV$5,'Isian Keg Perb &amp; Peng'!$A$5,IF('Koreksi (p)'!BI52='Isian Keg Perb &amp; Peng'!AV$6,'Isian Keg Perb &amp; Peng'!$A$6,IF('Koreksi (p)'!BI52='Isian Keg Perb &amp; Peng'!AV$7,'Isian Keg Perb &amp; Peng'!$A$7,IF('Koreksi (p)'!BI52='Isian Keg Perb &amp; Peng'!AV$8,'Isian Keg Perb &amp; Peng'!$A$8,IF('Koreksi (p)'!BI52='Isian Keg Perb &amp; Peng'!AV$9,'Isian Keg Perb &amp; Peng'!$A$9,IF('Koreksi (p)'!BI52='Isian Keg Perb &amp; Peng'!AV$10,'Isian Keg Perb &amp; Peng'!$A$10,IF('Koreksi (p)'!BI52='Isian Keg Perb &amp; Peng'!AV$11,'Isian Keg Perb &amp; Peng'!$A$11,IF('Koreksi (p)'!BI52='Isian Keg Perb &amp; Peng'!AV$12,'Isian Keg Perb &amp; Peng'!$A$12,IF('Koreksi (p)'!BI52='Isian Keg Perb &amp; Peng'!AV$13,'Isian Keg Perb &amp; Peng'!$A$13," "))))))))))</f>
        <v xml:space="preserve"> </v>
      </c>
      <c r="M51" s="150" t="str">
        <f>IF('Koreksi (p)'!BJ52='Isian Keg Perb &amp; Peng'!AW$4,'Isian Keg Perb &amp; Peng'!$A$4,IF('Koreksi (p)'!BJ52='Isian Keg Perb &amp; Peng'!AW$5,'Isian Keg Perb &amp; Peng'!$A$5,IF('Koreksi (p)'!BJ52='Isian Keg Perb &amp; Peng'!AW$6,'Isian Keg Perb &amp; Peng'!$A$6,IF('Koreksi (p)'!BJ52='Isian Keg Perb &amp; Peng'!AW$7,'Isian Keg Perb &amp; Peng'!$A$7,IF('Koreksi (p)'!BJ52='Isian Keg Perb &amp; Peng'!AW$8,'Isian Keg Perb &amp; Peng'!$A$8,IF('Koreksi (p)'!BJ52='Isian Keg Perb &amp; Peng'!AW$9,'Isian Keg Perb &amp; Peng'!$A$9,IF('Koreksi (p)'!BJ52='Isian Keg Perb &amp; Peng'!AW$10,'Isian Keg Perb &amp; Peng'!$A$10,IF('Koreksi (p)'!BJ52='Isian Keg Perb &amp; Peng'!AW$11,'Isian Keg Perb &amp; Peng'!$A$11,IF('Koreksi (p)'!BJ52='Isian Keg Perb &amp; Peng'!AW$12,'Isian Keg Perb &amp; Peng'!$A$12,IF('Koreksi (p)'!BJ52='Isian Keg Perb &amp; Peng'!AW$13,'Isian Keg Perb &amp; Peng'!$A$13," "))))))))))</f>
        <v xml:space="preserve"> </v>
      </c>
      <c r="N51" s="150" t="str">
        <f>IF('Koreksi (p)'!BK52='Isian Keg Perb &amp; Peng'!AX$4,'Isian Keg Perb &amp; Peng'!$A$4,IF('Koreksi (p)'!BK52='Isian Keg Perb &amp; Peng'!AX$5,'Isian Keg Perb &amp; Peng'!$A$5,IF('Koreksi (p)'!BK52='Isian Keg Perb &amp; Peng'!AX$6,'Isian Keg Perb &amp; Peng'!$A$6,IF('Koreksi (p)'!BK52='Isian Keg Perb &amp; Peng'!AX$7,'Isian Keg Perb &amp; Peng'!$A$7,IF('Koreksi (p)'!BK52='Isian Keg Perb &amp; Peng'!AX$8,'Isian Keg Perb &amp; Peng'!$A$8,IF('Koreksi (p)'!BK52='Isian Keg Perb &amp; Peng'!AX$9,'Isian Keg Perb &amp; Peng'!$A$9,IF('Koreksi (p)'!BK52='Isian Keg Perb &amp; Peng'!AX$10,'Isian Keg Perb &amp; Peng'!$A$10,IF('Koreksi (p)'!BK52='Isian Keg Perb &amp; Peng'!AX$11,'Isian Keg Perb &amp; Peng'!$A$11,IF('Koreksi (p)'!BK52='Isian Keg Perb &amp; Peng'!AX$12,'Isian Keg Perb &amp; Peng'!$A$12,IF('Koreksi (p)'!BK52='Isian Keg Perb &amp; Peng'!AX$13,'Isian Keg Perb &amp; Peng'!$A$13," "))))))))))</f>
        <v xml:space="preserve"> </v>
      </c>
      <c r="O51" s="150" t="str">
        <f>IF('Koreksi (p)'!BL52='Isian Keg Perb &amp; Peng'!AY$4,'Isian Keg Perb &amp; Peng'!$A$4,IF('Koreksi (p)'!BL52='Isian Keg Perb &amp; Peng'!AY$5,'Isian Keg Perb &amp; Peng'!$A$5,IF('Koreksi (p)'!BL52='Isian Keg Perb &amp; Peng'!AY$6,'Isian Keg Perb &amp; Peng'!$A$6,IF('Koreksi (p)'!BL52='Isian Keg Perb &amp; Peng'!AY$7,'Isian Keg Perb &amp; Peng'!$A$7,IF('Koreksi (p)'!BL52='Isian Keg Perb &amp; Peng'!AY$8,'Isian Keg Perb &amp; Peng'!$A$8,IF('Koreksi (p)'!BL52='Isian Keg Perb &amp; Peng'!AY$9,'Isian Keg Perb &amp; Peng'!$A$9,IF('Koreksi (p)'!BL52='Isian Keg Perb &amp; Peng'!AY$10,'Isian Keg Perb &amp; Peng'!$A$10,IF('Koreksi (p)'!BL52='Isian Keg Perb &amp; Peng'!AY$11,'Isian Keg Perb &amp; Peng'!$A$11,IF('Koreksi (p)'!BL52='Isian Keg Perb &amp; Peng'!AY$12,'Isian Keg Perb &amp; Peng'!$A$12,IF('Koreksi (p)'!BL52='Isian Keg Perb &amp; Peng'!AY$13,'Isian Keg Perb &amp; Peng'!$A$13," "))))))))))</f>
        <v xml:space="preserve"> </v>
      </c>
      <c r="P51" s="150" t="str">
        <f>IF('Koreksi (p)'!BM52='Isian Keg Perb &amp; Peng'!AZ$4,'Isian Keg Perb &amp; Peng'!$A$4,IF('Koreksi (p)'!BM52='Isian Keg Perb &amp; Peng'!AZ$5,'Isian Keg Perb &amp; Peng'!$A$5,IF('Koreksi (p)'!BM52='Isian Keg Perb &amp; Peng'!AZ$6,'Isian Keg Perb &amp; Peng'!$A$6,IF('Koreksi (p)'!BM52='Isian Keg Perb &amp; Peng'!AZ$7,'Isian Keg Perb &amp; Peng'!$A$7,IF('Koreksi (p)'!BM52='Isian Keg Perb &amp; Peng'!AZ$8,'Isian Keg Perb &amp; Peng'!$A$8,IF('Koreksi (p)'!BM52='Isian Keg Perb &amp; Peng'!AZ$9,'Isian Keg Perb &amp; Peng'!$A$9,IF('Koreksi (p)'!BM52='Isian Keg Perb &amp; Peng'!AZ$10,'Isian Keg Perb &amp; Peng'!$A$10,IF('Koreksi (p)'!BM52='Isian Keg Perb &amp; Peng'!AZ$11,'Isian Keg Perb &amp; Peng'!$A$11,IF('Koreksi (p)'!BM52='Isian Keg Perb &amp; Peng'!AZ$12,'Isian Keg Perb &amp; Peng'!$A$12,IF('Koreksi (p)'!BM52='Isian Keg Perb &amp; Peng'!AZ$13,'Isian Keg Perb &amp; Peng'!$A$13," "))))))))))</f>
        <v xml:space="preserve"> </v>
      </c>
      <c r="Q51" s="150" t="str">
        <f>IF('Koreksi (p)'!BN52='Isian Keg Perb &amp; Peng'!BA$4,'Isian Keg Perb &amp; Peng'!$A$4,IF('Koreksi (p)'!BN52='Isian Keg Perb &amp; Peng'!BA$5,'Isian Keg Perb &amp; Peng'!$A$5,IF('Koreksi (p)'!BN52='Isian Keg Perb &amp; Peng'!BA$6,'Isian Keg Perb &amp; Peng'!$A$6,IF('Koreksi (p)'!BN52='Isian Keg Perb &amp; Peng'!BA$7,'Isian Keg Perb &amp; Peng'!$A$7,IF('Koreksi (p)'!BN52='Isian Keg Perb &amp; Peng'!BA$8,'Isian Keg Perb &amp; Peng'!$A$8,IF('Koreksi (p)'!BN52='Isian Keg Perb &amp; Peng'!BA$9,'Isian Keg Perb &amp; Peng'!$A$9,IF('Koreksi (p)'!BN52='Isian Keg Perb &amp; Peng'!BA$10,'Isian Keg Perb &amp; Peng'!$A$10,IF('Koreksi (p)'!BN52='Isian Keg Perb &amp; Peng'!BA$11,'Isian Keg Perb &amp; Peng'!$A$11,IF('Koreksi (p)'!BN52='Isian Keg Perb &amp; Peng'!BA$12,'Isian Keg Perb &amp; Peng'!$A$12,IF('Koreksi (p)'!BN52='Isian Keg Perb &amp; Peng'!BA$13,'Isian Keg Perb &amp; Peng'!$A$13," "))))))))))</f>
        <v xml:space="preserve"> </v>
      </c>
      <c r="R51" s="150" t="str">
        <f>IF('Koreksi (p)'!BO52='Isian Keg Perb &amp; Peng'!BB$4,'Isian Keg Perb &amp; Peng'!$A$4,IF('Koreksi (p)'!BO52='Isian Keg Perb &amp; Peng'!BB$5,'Isian Keg Perb &amp; Peng'!$A$5,IF('Koreksi (p)'!BO52='Isian Keg Perb &amp; Peng'!BB$6,'Isian Keg Perb &amp; Peng'!$A$6,IF('Koreksi (p)'!BO52='Isian Keg Perb &amp; Peng'!BB$7,'Isian Keg Perb &amp; Peng'!$A$7,IF('Koreksi (p)'!BO52='Isian Keg Perb &amp; Peng'!BB$8,'Isian Keg Perb &amp; Peng'!$A$8,IF('Koreksi (p)'!BO52='Isian Keg Perb &amp; Peng'!BB$9,'Isian Keg Perb &amp; Peng'!$A$9,IF('Koreksi (p)'!BO52='Isian Keg Perb &amp; Peng'!BB$10,'Isian Keg Perb &amp; Peng'!$A$10,IF('Koreksi (p)'!BO52='Isian Keg Perb &amp; Peng'!BB$11,'Isian Keg Perb &amp; Peng'!$A$11,IF('Koreksi (p)'!BO52='Isian Keg Perb &amp; Peng'!BB$12,'Isian Keg Perb &amp; Peng'!$A$12,IF('Koreksi (p)'!BO52='Isian Keg Perb &amp; Peng'!BB$13,'Isian Keg Perb &amp; Peng'!$A$13," "))))))))))</f>
        <v xml:space="preserve"> </v>
      </c>
      <c r="S51" s="150" t="str">
        <f>IF('Koreksi (p)'!BP52='Isian Keg Perb &amp; Peng'!BC$4,'Isian Keg Perb &amp; Peng'!$A$4,IF('Koreksi (p)'!BP52='Isian Keg Perb &amp; Peng'!BC$5,'Isian Keg Perb &amp; Peng'!$A$5,IF('Koreksi (p)'!BP52='Isian Keg Perb &amp; Peng'!BC$6,'Isian Keg Perb &amp; Peng'!$A$6,IF('Koreksi (p)'!BP52='Isian Keg Perb &amp; Peng'!BC$7,'Isian Keg Perb &amp; Peng'!$A$7,IF('Koreksi (p)'!BP52='Isian Keg Perb &amp; Peng'!BC$8,'Isian Keg Perb &amp; Peng'!$A$8,IF('Koreksi (p)'!BP52='Isian Keg Perb &amp; Peng'!BC$9,'Isian Keg Perb &amp; Peng'!$A$9,IF('Koreksi (p)'!BP52='Isian Keg Perb &amp; Peng'!BC$10,'Isian Keg Perb &amp; Peng'!$A$10,IF('Koreksi (p)'!BP52='Isian Keg Perb &amp; Peng'!BC$11,'Isian Keg Perb &amp; Peng'!$A$11,IF('Koreksi (p)'!BP52='Isian Keg Perb &amp; Peng'!BC$12,'Isian Keg Perb &amp; Peng'!$A$12,IF('Koreksi (p)'!BP52='Isian Keg Perb &amp; Peng'!BC$13,'Isian Keg Perb &amp; Peng'!$A$13," "))))))))))</f>
        <v xml:space="preserve"> </v>
      </c>
      <c r="T51" s="150" t="str">
        <f>IF('Koreksi (p)'!BQ52='Isian Keg Perb &amp; Peng'!BD$4,'Isian Keg Perb &amp; Peng'!$A$4,IF('Koreksi (p)'!BQ52='Isian Keg Perb &amp; Peng'!BD$5,'Isian Keg Perb &amp; Peng'!$A$5,IF('Koreksi (p)'!BQ52='Isian Keg Perb &amp; Peng'!BD$6,'Isian Keg Perb &amp; Peng'!$A$6,IF('Koreksi (p)'!BQ52='Isian Keg Perb &amp; Peng'!BD$7,'Isian Keg Perb &amp; Peng'!$A$7,IF('Koreksi (p)'!BQ52='Isian Keg Perb &amp; Peng'!BD$8,'Isian Keg Perb &amp; Peng'!$A$8,IF('Koreksi (p)'!BQ52='Isian Keg Perb &amp; Peng'!BD$9,'Isian Keg Perb &amp; Peng'!$A$9,IF('Koreksi (p)'!BQ52='Isian Keg Perb &amp; Peng'!BD$10,'Isian Keg Perb &amp; Peng'!$A$10,IF('Koreksi (p)'!BQ52='Isian Keg Perb &amp; Peng'!BD$11,'Isian Keg Perb &amp; Peng'!$A$11,IF('Koreksi (p)'!BQ52='Isian Keg Perb &amp; Peng'!BD$12,'Isian Keg Perb &amp; Peng'!$A$12,IF('Koreksi (p)'!BQ52='Isian Keg Perb &amp; Peng'!BD$13,'Isian Keg Perb &amp; Peng'!$A$13," "))))))))))</f>
        <v xml:space="preserve"> </v>
      </c>
      <c r="U51" s="150" t="str">
        <f>IF('Koreksi (p)'!BR52='Isian Keg Perb &amp; Peng'!BE$4,'Isian Keg Perb &amp; Peng'!$A$4,IF('Koreksi (p)'!BR52='Isian Keg Perb &amp; Peng'!BE$5,'Isian Keg Perb &amp; Peng'!$A$5,IF('Koreksi (p)'!BR52='Isian Keg Perb &amp; Peng'!BE$6,'Isian Keg Perb &amp; Peng'!$A$6,IF('Koreksi (p)'!BR52='Isian Keg Perb &amp; Peng'!BE$7,'Isian Keg Perb &amp; Peng'!$A$7,IF('Koreksi (p)'!BR52='Isian Keg Perb &amp; Peng'!BE$8,'Isian Keg Perb &amp; Peng'!$A$8,IF('Koreksi (p)'!BR52='Isian Keg Perb &amp; Peng'!BE$9,'Isian Keg Perb &amp; Peng'!$A$9,IF('Koreksi (p)'!BR52='Isian Keg Perb &amp; Peng'!BE$10,'Isian Keg Perb &amp; Peng'!$A$10,IF('Koreksi (p)'!BR52='Isian Keg Perb &amp; Peng'!BE$11,'Isian Keg Perb &amp; Peng'!$A$11,IF('Koreksi (p)'!BR52='Isian Keg Perb &amp; Peng'!BE$12,'Isian Keg Perb &amp; Peng'!$A$12,IF('Koreksi (p)'!BR52='Isian Keg Perb &amp; Peng'!BE$13,'Isian Keg Perb &amp; Peng'!$A$13," "))))))))))</f>
        <v xml:space="preserve"> </v>
      </c>
      <c r="V51" s="150" t="str">
        <f>IF('Koreksi (p)'!BS52='Isian Keg Perb &amp; Peng'!BF$4,'Isian Keg Perb &amp; Peng'!$A$4,IF('Koreksi (p)'!BS52='Isian Keg Perb &amp; Peng'!BF$5,'Isian Keg Perb &amp; Peng'!$A$5,IF('Koreksi (p)'!BS52='Isian Keg Perb &amp; Peng'!BF$6,'Isian Keg Perb &amp; Peng'!$A$6,IF('Koreksi (p)'!BS52='Isian Keg Perb &amp; Peng'!BF$7,'Isian Keg Perb &amp; Peng'!$A$7,IF('Koreksi (p)'!BS52='Isian Keg Perb &amp; Peng'!BF$8,'Isian Keg Perb &amp; Peng'!$A$8,IF('Koreksi (p)'!BS52='Isian Keg Perb &amp; Peng'!BF$9,'Isian Keg Perb &amp; Peng'!$A$9,IF('Koreksi (p)'!BS52='Isian Keg Perb &amp; Peng'!BF$10,'Isian Keg Perb &amp; Peng'!$A$10,IF('Koreksi (p)'!BS52='Isian Keg Perb &amp; Peng'!BF$11,'Isian Keg Perb &amp; Peng'!$A$11,IF('Koreksi (p)'!BS52='Isian Keg Perb &amp; Peng'!BF$12,'Isian Keg Perb &amp; Peng'!$A$12,IF('Koreksi (p)'!BS52='Isian Keg Perb &amp; Peng'!BF$13,'Isian Keg Perb &amp; Peng'!$A$13," "))))))))))</f>
        <v xml:space="preserve"> </v>
      </c>
      <c r="W51" s="150" t="str">
        <f>IF('Koreksi (p)'!BT52='Isian Keg Perb &amp; Peng'!BG$4,'Isian Keg Perb &amp; Peng'!$A$4,IF('Koreksi (p)'!BT52='Isian Keg Perb &amp; Peng'!BG$5,'Isian Keg Perb &amp; Peng'!$A$5,IF('Koreksi (p)'!BT52='Isian Keg Perb &amp; Peng'!BG$6,'Isian Keg Perb &amp; Peng'!$A$6,IF('Koreksi (p)'!BT52='Isian Keg Perb &amp; Peng'!BG$7,'Isian Keg Perb &amp; Peng'!$A$7,IF('Koreksi (p)'!BT52='Isian Keg Perb &amp; Peng'!BG$8,'Isian Keg Perb &amp; Peng'!$A$8,IF('Koreksi (p)'!BT52='Isian Keg Perb &amp; Peng'!BG$9,'Isian Keg Perb &amp; Peng'!$A$9,IF('Koreksi (p)'!BT52='Isian Keg Perb &amp; Peng'!BG$10,'Isian Keg Perb &amp; Peng'!$A$10,IF('Koreksi (p)'!BT52='Isian Keg Perb &amp; Peng'!BG$11,'Isian Keg Perb &amp; Peng'!$A$11,IF('Koreksi (p)'!BT52='Isian Keg Perb &amp; Peng'!BG$12,'Isian Keg Perb &amp; Peng'!$A$12,IF('Koreksi (p)'!BT52='Isian Keg Perb &amp; Peng'!BG$13,'Isian Keg Perb &amp; Peng'!$A$13," "))))))))))</f>
        <v xml:space="preserve"> </v>
      </c>
      <c r="X51" s="150" t="str">
        <f>IF('Koreksi (p)'!BU52='Isian Keg Perb &amp; Peng'!BH$4,'Isian Keg Perb &amp; Peng'!$A$4,IF('Koreksi (p)'!BU52='Isian Keg Perb &amp; Peng'!BH$5,'Isian Keg Perb &amp; Peng'!$A$5,IF('Koreksi (p)'!BU52='Isian Keg Perb &amp; Peng'!BH$6,'Isian Keg Perb &amp; Peng'!$A$6,IF('Koreksi (p)'!BU52='Isian Keg Perb &amp; Peng'!BH$7,'Isian Keg Perb &amp; Peng'!$A$7,IF('Koreksi (p)'!BU52='Isian Keg Perb &amp; Peng'!BH$8,'Isian Keg Perb &amp; Peng'!$A$8,IF('Koreksi (p)'!BU52='Isian Keg Perb &amp; Peng'!BH$9,'Isian Keg Perb &amp; Peng'!$A$9,IF('Koreksi (p)'!BU52='Isian Keg Perb &amp; Peng'!BH$10,'Isian Keg Perb &amp; Peng'!$A$10,IF('Koreksi (p)'!BU52='Isian Keg Perb &amp; Peng'!BH$11,'Isian Keg Perb &amp; Peng'!$A$11,IF('Koreksi (p)'!BU52='Isian Keg Perb &amp; Peng'!BH$12,'Isian Keg Perb &amp; Peng'!$A$12,IF('Koreksi (p)'!BU52='Isian Keg Perb &amp; Peng'!BH$13,'Isian Keg Perb &amp; Peng'!$A$13," "))))))))))</f>
        <v xml:space="preserve"> </v>
      </c>
      <c r="Y51" s="150" t="str">
        <f>IF('Koreksi (p)'!BV52='Isian Keg Perb &amp; Peng'!BI$4,'Isian Keg Perb &amp; Peng'!$A$4,IF('Koreksi (p)'!BV52='Isian Keg Perb &amp; Peng'!BI$5,'Isian Keg Perb &amp; Peng'!$A$5,IF('Koreksi (p)'!BV52='Isian Keg Perb &amp; Peng'!BI$6,'Isian Keg Perb &amp; Peng'!$A$6,IF('Koreksi (p)'!BV52='Isian Keg Perb &amp; Peng'!BI$7,'Isian Keg Perb &amp; Peng'!$A$7,IF('Koreksi (p)'!BV52='Isian Keg Perb &amp; Peng'!BI$8,'Isian Keg Perb &amp; Peng'!$A$8,IF('Koreksi (p)'!BV52='Isian Keg Perb &amp; Peng'!BI$9,'Isian Keg Perb &amp; Peng'!$A$9,IF('Koreksi (p)'!BV52='Isian Keg Perb &amp; Peng'!BI$10,'Isian Keg Perb &amp; Peng'!$A$10,IF('Koreksi (p)'!BV52='Isian Keg Perb &amp; Peng'!BI$11,'Isian Keg Perb &amp; Peng'!$A$11,IF('Koreksi (p)'!BV52='Isian Keg Perb &amp; Peng'!BI$12,'Isian Keg Perb &amp; Peng'!$A$12,IF('Koreksi (p)'!BV52='Isian Keg Perb &amp; Peng'!BI$13,'Isian Keg Perb &amp; Peng'!$A$13," "))))))))))</f>
        <v xml:space="preserve"> </v>
      </c>
      <c r="Z51" s="150" t="str">
        <f>IF('Koreksi (p)'!BW52='Isian Keg Perb &amp; Peng'!BJ$4,'Isian Keg Perb &amp; Peng'!$A$4,IF('Koreksi (p)'!BW52='Isian Keg Perb &amp; Peng'!BJ$5,'Isian Keg Perb &amp; Peng'!$A$5,IF('Koreksi (p)'!BW52='Isian Keg Perb &amp; Peng'!BJ$6,'Isian Keg Perb &amp; Peng'!$A$6,IF('Koreksi (p)'!BW52='Isian Keg Perb &amp; Peng'!BJ$7,'Isian Keg Perb &amp; Peng'!$A$7,IF('Koreksi (p)'!BW52='Isian Keg Perb &amp; Peng'!BJ$8,'Isian Keg Perb &amp; Peng'!$A$8,IF('Koreksi (p)'!BW52='Isian Keg Perb &amp; Peng'!BJ$9,'Isian Keg Perb &amp; Peng'!$A$9,IF('Koreksi (p)'!BW52='Isian Keg Perb &amp; Peng'!BJ$10,'Isian Keg Perb &amp; Peng'!$A$10,IF('Koreksi (p)'!BW52='Isian Keg Perb &amp; Peng'!BJ$11,'Isian Keg Perb &amp; Peng'!$A$11,IF('Koreksi (p)'!BW52='Isian Keg Perb &amp; Peng'!BJ$12,'Isian Keg Perb &amp; Peng'!$A$12,IF('Koreksi (p)'!BW52='Isian Keg Perb &amp; Peng'!BJ$13,'Isian Keg Perb &amp; Peng'!$A$13," "))))))))))</f>
        <v xml:space="preserve"> </v>
      </c>
      <c r="AA51" s="150" t="str">
        <f>IF('Koreksi (p)'!BX52='Isian Keg Perb &amp; Peng'!BK$4,'Isian Keg Perb &amp; Peng'!$A$4,IF('Koreksi (p)'!BX52='Isian Keg Perb &amp; Peng'!BK$5,'Isian Keg Perb &amp; Peng'!$A$5,IF('Koreksi (p)'!BX52='Isian Keg Perb &amp; Peng'!BK$6,'Isian Keg Perb &amp; Peng'!$A$6,IF('Koreksi (p)'!BX52='Isian Keg Perb &amp; Peng'!BK$7,'Isian Keg Perb &amp; Peng'!$A$7,IF('Koreksi (p)'!BX52='Isian Keg Perb &amp; Peng'!BK$8,'Isian Keg Perb &amp; Peng'!$A$8,IF('Koreksi (p)'!BX52='Isian Keg Perb &amp; Peng'!BK$9,'Isian Keg Perb &amp; Peng'!$A$9,IF('Koreksi (p)'!BX52='Isian Keg Perb &amp; Peng'!BK$10,'Isian Keg Perb &amp; Peng'!$A$10,IF('Koreksi (p)'!BX52='Isian Keg Perb &amp; Peng'!BK$11,'Isian Keg Perb &amp; Peng'!$A$11,IF('Koreksi (p)'!BX52='Isian Keg Perb &amp; Peng'!BK$12,'Isian Keg Perb &amp; Peng'!$A$12,IF('Koreksi (p)'!BX52='Isian Keg Perb &amp; Peng'!BK$13,'Isian Keg Perb &amp; Peng'!$A$13," "))))))))))</f>
        <v xml:space="preserve"> </v>
      </c>
      <c r="AB51" s="150" t="str">
        <f>IF('Koreksi (p)'!BY52='Isian Keg Perb &amp; Peng'!BL$4,'Isian Keg Perb &amp; Peng'!$A$4,IF('Koreksi (p)'!BY52='Isian Keg Perb &amp; Peng'!BL$5,'Isian Keg Perb &amp; Peng'!$A$5,IF('Koreksi (p)'!BY52='Isian Keg Perb &amp; Peng'!BL$6,'Isian Keg Perb &amp; Peng'!$A$6,IF('Koreksi (p)'!BY52='Isian Keg Perb &amp; Peng'!BL$7,'Isian Keg Perb &amp; Peng'!$A$7,IF('Koreksi (p)'!BY52='Isian Keg Perb &amp; Peng'!BL$8,'Isian Keg Perb &amp; Peng'!$A$8,IF('Koreksi (p)'!BY52='Isian Keg Perb &amp; Peng'!BL$9,'Isian Keg Perb &amp; Peng'!$A$9,IF('Koreksi (p)'!BY52='Isian Keg Perb &amp; Peng'!BL$10,'Isian Keg Perb &amp; Peng'!$A$10,IF('Koreksi (p)'!BY52='Isian Keg Perb &amp; Peng'!BL$11,'Isian Keg Perb &amp; Peng'!$A$11,IF('Koreksi (p)'!BY52='Isian Keg Perb &amp; Peng'!BL$12,'Isian Keg Perb &amp; Peng'!$A$12,IF('Koreksi (p)'!BY52='Isian Keg Perb &amp; Peng'!BL$13,'Isian Keg Perb &amp; Peng'!$A$13," "))))))))))</f>
        <v xml:space="preserve"> </v>
      </c>
      <c r="AC51" s="150" t="str">
        <f>IF('Koreksi (p)'!BZ52='Isian Keg Perb &amp; Peng'!BM$4,'Isian Keg Perb &amp; Peng'!$A$4,IF('Koreksi (p)'!BZ52='Isian Keg Perb &amp; Peng'!BM$5,'Isian Keg Perb &amp; Peng'!$A$5,IF('Koreksi (p)'!BZ52='Isian Keg Perb &amp; Peng'!BM$6,'Isian Keg Perb &amp; Peng'!$A$6,IF('Koreksi (p)'!BZ52='Isian Keg Perb &amp; Peng'!BM$7,'Isian Keg Perb &amp; Peng'!$A$7,IF('Koreksi (p)'!BZ52='Isian Keg Perb &amp; Peng'!BM$8,'Isian Keg Perb &amp; Peng'!$A$8,IF('Koreksi (p)'!BZ52='Isian Keg Perb &amp; Peng'!BM$9,'Isian Keg Perb &amp; Peng'!$A$9,IF('Koreksi (p)'!BZ52='Isian Keg Perb &amp; Peng'!BM$10,'Isian Keg Perb &amp; Peng'!$A$10,IF('Koreksi (p)'!BZ52='Isian Keg Perb &amp; Peng'!BM$11,'Isian Keg Perb &amp; Peng'!$A$11,IF('Koreksi (p)'!BZ52='Isian Keg Perb &amp; Peng'!BM$12,'Isian Keg Perb &amp; Peng'!$A$12,IF('Koreksi (p)'!BZ52='Isian Keg Perb &amp; Peng'!BM$13,'Isian Keg Perb &amp; Peng'!$A$13," "))))))))))</f>
        <v xml:space="preserve"> </v>
      </c>
      <c r="AD51" s="150" t="str">
        <f>IF('Koreksi (p)'!CA52='Isian Keg Perb &amp; Peng'!BN$4,'Isian Keg Perb &amp; Peng'!$A$4,IF('Koreksi (p)'!CA52='Isian Keg Perb &amp; Peng'!BN$5,'Isian Keg Perb &amp; Peng'!$A$5,IF('Koreksi (p)'!CA52='Isian Keg Perb &amp; Peng'!BN$6,'Isian Keg Perb &amp; Peng'!$A$6,IF('Koreksi (p)'!CA52='Isian Keg Perb &amp; Peng'!BN$7,'Isian Keg Perb &amp; Peng'!$A$7,IF('Koreksi (p)'!CA52='Isian Keg Perb &amp; Peng'!BN$8,'Isian Keg Perb &amp; Peng'!$A$8,IF('Koreksi (p)'!CA52='Isian Keg Perb &amp; Peng'!BN$9,'Isian Keg Perb &amp; Peng'!$A$9,IF('Koreksi (p)'!CA52='Isian Keg Perb &amp; Peng'!BN$10,'Isian Keg Perb &amp; Peng'!$A$10,IF('Koreksi (p)'!CA52='Isian Keg Perb &amp; Peng'!BN$11,'Isian Keg Perb &amp; Peng'!$A$11,IF('Koreksi (p)'!CA52='Isian Keg Perb &amp; Peng'!BN$12,'Isian Keg Perb &amp; Peng'!$A$12,IF('Koreksi (p)'!CA52='Isian Keg Perb &amp; Peng'!BN$13,'Isian Keg Perb &amp; Peng'!$A$13," "))))))))))</f>
        <v xml:space="preserve"> </v>
      </c>
      <c r="AE51" s="150" t="str">
        <f>IF('Koreksi (p)'!CB52='Isian Keg Perb &amp; Peng'!BO$4,'Isian Keg Perb &amp; Peng'!$A$4,IF('Koreksi (p)'!CB52='Isian Keg Perb &amp; Peng'!BO$5,'Isian Keg Perb &amp; Peng'!$A$5,IF('Koreksi (p)'!CB52='Isian Keg Perb &amp; Peng'!BO$6,'Isian Keg Perb &amp; Peng'!$A$6,IF('Koreksi (p)'!CB52='Isian Keg Perb &amp; Peng'!BO$7,'Isian Keg Perb &amp; Peng'!$A$7,IF('Koreksi (p)'!CB52='Isian Keg Perb &amp; Peng'!BO$8,'Isian Keg Perb &amp; Peng'!$A$8,IF('Koreksi (p)'!CB52='Isian Keg Perb &amp; Peng'!BO$9,'Isian Keg Perb &amp; Peng'!$A$9,IF('Koreksi (p)'!CB52='Isian Keg Perb &amp; Peng'!BO$10,'Isian Keg Perb &amp; Peng'!$A$10,IF('Koreksi (p)'!CB52='Isian Keg Perb &amp; Peng'!BO$11,'Isian Keg Perb &amp; Peng'!$A$11,IF('Koreksi (p)'!CB52='Isian Keg Perb &amp; Peng'!BO$12,'Isian Keg Perb &amp; Peng'!$A$12,IF('Koreksi (p)'!CB52='Isian Keg Perb &amp; Peng'!BO$13,'Isian Keg Perb &amp; Peng'!$A$13," "))))))))))</f>
        <v xml:space="preserve"> </v>
      </c>
      <c r="AF51" s="150" t="str">
        <f>IF('Koreksi (p)'!CC52='Isian Keg Perb &amp; Peng'!BP$4,'Isian Keg Perb &amp; Peng'!$A$4,IF('Koreksi (p)'!CC52='Isian Keg Perb &amp; Peng'!BP$5,'Isian Keg Perb &amp; Peng'!$A$5,IF('Koreksi (p)'!CC52='Isian Keg Perb &amp; Peng'!BP$6,'Isian Keg Perb &amp; Peng'!$A$6,IF('Koreksi (p)'!CC52='Isian Keg Perb &amp; Peng'!BP$7,'Isian Keg Perb &amp; Peng'!$A$7,IF('Koreksi (p)'!CC52='Isian Keg Perb &amp; Peng'!BP$8,'Isian Keg Perb &amp; Peng'!$A$8,IF('Koreksi (p)'!CC52='Isian Keg Perb &amp; Peng'!BP$9,'Isian Keg Perb &amp; Peng'!$A$9,IF('Koreksi (p)'!CC52='Isian Keg Perb &amp; Peng'!BP$10,'Isian Keg Perb &amp; Peng'!$A$10,IF('Koreksi (p)'!CC52='Isian Keg Perb &amp; Peng'!BP$11,'Isian Keg Perb &amp; Peng'!$A$11,IF('Koreksi (p)'!CC52='Isian Keg Perb &amp; Peng'!BP$12,'Isian Keg Perb &amp; Peng'!$A$12,IF('Koreksi (p)'!CC52='Isian Keg Perb &amp; Peng'!BP$13,'Isian Keg Perb &amp; Peng'!$A$13," "))))))))))</f>
        <v xml:space="preserve"> </v>
      </c>
      <c r="AG51" s="150" t="str">
        <f>IF('Koreksi (p)'!CD52='Isian Keg Perb &amp; Peng'!BQ$4,'Isian Keg Perb &amp; Peng'!$A$4,IF('Koreksi (p)'!CD52='Isian Keg Perb &amp; Peng'!BQ$5,'Isian Keg Perb &amp; Peng'!$A$5,IF('Koreksi (p)'!CD52='Isian Keg Perb &amp; Peng'!BQ$6,'Isian Keg Perb &amp; Peng'!$A$6,IF('Koreksi (p)'!CD52='Isian Keg Perb &amp; Peng'!BQ$7,'Isian Keg Perb &amp; Peng'!$A$7,IF('Koreksi (p)'!CD52='Isian Keg Perb &amp; Peng'!BQ$8,'Isian Keg Perb &amp; Peng'!$A$8,IF('Koreksi (p)'!CD52='Isian Keg Perb &amp; Peng'!BQ$9,'Isian Keg Perb &amp; Peng'!$A$9,IF('Koreksi (p)'!CD52='Isian Keg Perb &amp; Peng'!BQ$10,'Isian Keg Perb &amp; Peng'!$A$10,IF('Koreksi (p)'!CD52='Isian Keg Perb &amp; Peng'!BQ$11,'Isian Keg Perb &amp; Peng'!$A$11,IF('Koreksi (p)'!CD52='Isian Keg Perb &amp; Peng'!BQ$12,'Isian Keg Perb &amp; Peng'!$A$12,IF('Koreksi (p)'!CD52='Isian Keg Perb &amp; Peng'!BQ$13,'Isian Keg Perb &amp; Peng'!$A$13," "))))))))))</f>
        <v xml:space="preserve"> </v>
      </c>
      <c r="AH51" s="150" t="str">
        <f>IF('Koreksi (p)'!CE52='Isian Keg Perb &amp; Peng'!BR$4,'Isian Keg Perb &amp; Peng'!$A$4,IF('Koreksi (p)'!CE52='Isian Keg Perb &amp; Peng'!BR$5,'Isian Keg Perb &amp; Peng'!$A$5,IF('Koreksi (p)'!CE52='Isian Keg Perb &amp; Peng'!BR$6,'Isian Keg Perb &amp; Peng'!$A$6,IF('Koreksi (p)'!CE52='Isian Keg Perb &amp; Peng'!BR$7,'Isian Keg Perb &amp; Peng'!$A$7,IF('Koreksi (p)'!CE52='Isian Keg Perb &amp; Peng'!BR$8,'Isian Keg Perb &amp; Peng'!$A$8,IF('Koreksi (p)'!CE52='Isian Keg Perb &amp; Peng'!BR$9,'Isian Keg Perb &amp; Peng'!$A$9,IF('Koreksi (p)'!CE52='Isian Keg Perb &amp; Peng'!BR$10,'Isian Keg Perb &amp; Peng'!$A$10,IF('Koreksi (p)'!CE52='Isian Keg Perb &amp; Peng'!BR$11,'Isian Keg Perb &amp; Peng'!$A$11,IF('Koreksi (p)'!CE52='Isian Keg Perb &amp; Peng'!BR$12,'Isian Keg Perb &amp; Peng'!$A$12,IF('Koreksi (p)'!CE52='Isian Keg Perb &amp; Peng'!BR$13,'Isian Keg Perb &amp; Peng'!$A$13," "))))))))))</f>
        <v xml:space="preserve"> </v>
      </c>
      <c r="AI51" s="150" t="str">
        <f>IF('Koreksi (p)'!CF52='Isian Keg Perb &amp; Peng'!BS$4,'Isian Keg Perb &amp; Peng'!$A$4,IF('Koreksi (p)'!CF52='Isian Keg Perb &amp; Peng'!BS$5,'Isian Keg Perb &amp; Peng'!$A$5,IF('Koreksi (p)'!CF52='Isian Keg Perb &amp; Peng'!BS$6,'Isian Keg Perb &amp; Peng'!$A$6,IF('Koreksi (p)'!CF52='Isian Keg Perb &amp; Peng'!BS$7,'Isian Keg Perb &amp; Peng'!$A$7,IF('Koreksi (p)'!CF52='Isian Keg Perb &amp; Peng'!BS$8,'Isian Keg Perb &amp; Peng'!$A$8,IF('Koreksi (p)'!CF52='Isian Keg Perb &amp; Peng'!BS$9,'Isian Keg Perb &amp; Peng'!$A$9,IF('Koreksi (p)'!CF52='Isian Keg Perb &amp; Peng'!BS$10,'Isian Keg Perb &amp; Peng'!$A$10,IF('Koreksi (p)'!CF52='Isian Keg Perb &amp; Peng'!BS$11,'Isian Keg Perb &amp; Peng'!$A$11,IF('Koreksi (p)'!CF52='Isian Keg Perb &amp; Peng'!BS$12,'Isian Keg Perb &amp; Peng'!$A$12,IF('Koreksi (p)'!CF52='Isian Keg Perb &amp; Peng'!BS$13,'Isian Keg Perb &amp; Peng'!$A$13," "))))))))))</f>
        <v xml:space="preserve"> </v>
      </c>
      <c r="AJ51" s="150" t="str">
        <f>IF('Koreksi (p)'!CG52='Isian Keg Perb &amp; Peng'!BT$4,'Isian Keg Perb &amp; Peng'!$A$4,IF('Koreksi (p)'!CG52='Isian Keg Perb &amp; Peng'!BT$5,'Isian Keg Perb &amp; Peng'!$A$5,IF('Koreksi (p)'!CG52='Isian Keg Perb &amp; Peng'!BT$6,'Isian Keg Perb &amp; Peng'!$A$6,IF('Koreksi (p)'!CG52='Isian Keg Perb &amp; Peng'!BT$7,'Isian Keg Perb &amp; Peng'!$A$7,IF('Koreksi (p)'!CG52='Isian Keg Perb &amp; Peng'!BT$8,'Isian Keg Perb &amp; Peng'!$A$8,IF('Koreksi (p)'!CG52='Isian Keg Perb &amp; Peng'!BT$9,'Isian Keg Perb &amp; Peng'!$A$9,IF('Koreksi (p)'!CG52='Isian Keg Perb &amp; Peng'!BT$10,'Isian Keg Perb &amp; Peng'!$A$10,IF('Koreksi (p)'!CG52='Isian Keg Perb &amp; Peng'!BT$11,'Isian Keg Perb &amp; Peng'!$A$11,IF('Koreksi (p)'!CG52='Isian Keg Perb &amp; Peng'!BT$12,'Isian Keg Perb &amp; Peng'!$A$12,IF('Koreksi (p)'!CG52='Isian Keg Perb &amp; Peng'!BT$13,'Isian Keg Perb &amp; Peng'!$A$13," "))))))))))</f>
        <v xml:space="preserve"> </v>
      </c>
      <c r="AK51" s="150" t="str">
        <f>IF('Koreksi (p)'!CH52='Isian Keg Perb &amp; Peng'!BU$4,'Isian Keg Perb &amp; Peng'!$A$4,IF('Koreksi (p)'!CH52='Isian Keg Perb &amp; Peng'!BU$5,'Isian Keg Perb &amp; Peng'!$A$5,IF('Koreksi (p)'!CH52='Isian Keg Perb &amp; Peng'!BU$6,'Isian Keg Perb &amp; Peng'!$A$6,IF('Koreksi (p)'!CH52='Isian Keg Perb &amp; Peng'!BU$7,'Isian Keg Perb &amp; Peng'!$A$7,IF('Koreksi (p)'!CH52='Isian Keg Perb &amp; Peng'!BU$8,'Isian Keg Perb &amp; Peng'!$A$8,IF('Koreksi (p)'!CH52='Isian Keg Perb &amp; Peng'!BU$9,'Isian Keg Perb &amp; Peng'!$A$9,IF('Koreksi (p)'!CH52='Isian Keg Perb &amp; Peng'!BU$10,'Isian Keg Perb &amp; Peng'!$A$10,IF('Koreksi (p)'!CH52='Isian Keg Perb &amp; Peng'!BU$11,'Isian Keg Perb &amp; Peng'!$A$11,IF('Koreksi (p)'!CH52='Isian Keg Perb &amp; Peng'!BU$12,'Isian Keg Perb &amp; Peng'!$A$12,IF('Koreksi (p)'!CH52='Isian Keg Perb &amp; Peng'!BU$13,'Isian Keg Perb &amp; Peng'!$A$13," "))))))))))</f>
        <v xml:space="preserve"> </v>
      </c>
      <c r="AL51" s="150" t="str">
        <f>IF('Koreksi (p)'!CI52='Isian Keg Perb &amp; Peng'!BV$4,'Isian Keg Perb &amp; Peng'!$A$4,IF('Koreksi (p)'!CI52='Isian Keg Perb &amp; Peng'!BV$5,'Isian Keg Perb &amp; Peng'!$A$5,IF('Koreksi (p)'!CI52='Isian Keg Perb &amp; Peng'!BV$6,'Isian Keg Perb &amp; Peng'!$A$6,IF('Koreksi (p)'!CI52='Isian Keg Perb &amp; Peng'!BV$7,'Isian Keg Perb &amp; Peng'!$A$7,IF('Koreksi (p)'!CI52='Isian Keg Perb &amp; Peng'!BV$8,'Isian Keg Perb &amp; Peng'!$A$8,IF('Koreksi (p)'!CI52='Isian Keg Perb &amp; Peng'!BV$9,'Isian Keg Perb &amp; Peng'!$A$9,IF('Koreksi (p)'!CI52='Isian Keg Perb &amp; Peng'!BV$10,'Isian Keg Perb &amp; Peng'!$A$10,IF('Koreksi (p)'!CI52='Isian Keg Perb &amp; Peng'!BV$11,'Isian Keg Perb &amp; Peng'!$A$11,IF('Koreksi (p)'!CI52='Isian Keg Perb &amp; Peng'!BV$12,'Isian Keg Perb &amp; Peng'!$A$12,IF('Koreksi (p)'!CI52='Isian Keg Perb &amp; Peng'!BV$13,'Isian Keg Perb &amp; Peng'!$A$13," "))))))))))</f>
        <v xml:space="preserve"> </v>
      </c>
      <c r="AM51" s="150" t="str">
        <f>IF('Koreksi (p)'!CJ52='Isian Keg Perb &amp; Peng'!BW$4,'Isian Keg Perb &amp; Peng'!$A$4,IF('Koreksi (p)'!CJ52='Isian Keg Perb &amp; Peng'!BW$5,'Isian Keg Perb &amp; Peng'!$A$5,IF('Koreksi (p)'!CJ52='Isian Keg Perb &amp; Peng'!BW$6,'Isian Keg Perb &amp; Peng'!$A$6,IF('Koreksi (p)'!CJ52='Isian Keg Perb &amp; Peng'!BW$7,'Isian Keg Perb &amp; Peng'!$A$7,IF('Koreksi (p)'!CJ52='Isian Keg Perb &amp; Peng'!BW$8,'Isian Keg Perb &amp; Peng'!$A$8,IF('Koreksi (p)'!CJ52='Isian Keg Perb &amp; Peng'!BW$9,'Isian Keg Perb &amp; Peng'!$A$9,IF('Koreksi (p)'!CJ52='Isian Keg Perb &amp; Peng'!BW$10,'Isian Keg Perb &amp; Peng'!$A$10,IF('Koreksi (p)'!CJ52='Isian Keg Perb &amp; Peng'!BW$11,'Isian Keg Perb &amp; Peng'!$A$11,IF('Koreksi (p)'!CJ52='Isian Keg Perb &amp; Peng'!BW$12,'Isian Keg Perb &amp; Peng'!$A$12,IF('Koreksi (p)'!CJ52='Isian Keg Perb &amp; Peng'!BW$13,'Isian Keg Perb &amp; Peng'!$A$13," "))))))))))</f>
        <v xml:space="preserve"> </v>
      </c>
      <c r="AN51" s="150" t="str">
        <f>IF('Koreksi (p)'!CK52='Isian Keg Perb &amp; Peng'!BX$4,'Isian Keg Perb &amp; Peng'!$A$4,IF('Koreksi (p)'!CK52='Isian Keg Perb &amp; Peng'!BX$5,'Isian Keg Perb &amp; Peng'!$A$5,IF('Koreksi (p)'!CK52='Isian Keg Perb &amp; Peng'!BX$6,'Isian Keg Perb &amp; Peng'!$A$6,IF('Koreksi (p)'!CK52='Isian Keg Perb &amp; Peng'!BX$7,'Isian Keg Perb &amp; Peng'!$A$7,IF('Koreksi (p)'!CK52='Isian Keg Perb &amp; Peng'!BX$8,'Isian Keg Perb &amp; Peng'!$A$8,IF('Koreksi (p)'!CK52='Isian Keg Perb &amp; Peng'!BX$9,'Isian Keg Perb &amp; Peng'!$A$9,IF('Koreksi (p)'!CK52='Isian Keg Perb &amp; Peng'!BX$10,'Isian Keg Perb &amp; Peng'!$A$10,IF('Koreksi (p)'!CK52='Isian Keg Perb &amp; Peng'!BX$11,'Isian Keg Perb &amp; Peng'!$A$11,IF('Koreksi (p)'!CK52='Isian Keg Perb &amp; Peng'!BX$12,'Isian Keg Perb &amp; Peng'!$A$12,IF('Koreksi (p)'!CK52='Isian Keg Perb &amp; Peng'!BX$13,'Isian Keg Perb &amp; Peng'!$A$13," "))))))))))</f>
        <v xml:space="preserve"> </v>
      </c>
      <c r="AO51" s="150" t="str">
        <f>IF('Koreksi (p)'!CL52='Isian Keg Perb &amp; Peng'!BY$4,'Isian Keg Perb &amp; Peng'!$A$4,IF('Koreksi (p)'!CL52='Isian Keg Perb &amp; Peng'!BY$5,'Isian Keg Perb &amp; Peng'!$A$5,IF('Koreksi (p)'!CL52='Isian Keg Perb &amp; Peng'!BY$6,'Isian Keg Perb &amp; Peng'!$A$6,IF('Koreksi (p)'!CL52='Isian Keg Perb &amp; Peng'!BY$7,'Isian Keg Perb &amp; Peng'!$A$7,IF('Koreksi (p)'!CL52='Isian Keg Perb &amp; Peng'!BY$8,'Isian Keg Perb &amp; Peng'!$A$8,IF('Koreksi (p)'!CL52='Isian Keg Perb &amp; Peng'!BY$9,'Isian Keg Perb &amp; Peng'!$A$9,IF('Koreksi (p)'!CL52='Isian Keg Perb &amp; Peng'!BY$10,'Isian Keg Perb &amp; Peng'!$A$10,IF('Koreksi (p)'!CL52='Isian Keg Perb &amp; Peng'!BY$11,'Isian Keg Perb &amp; Peng'!$A$11,IF('Koreksi (p)'!CL52='Isian Keg Perb &amp; Peng'!BY$12,'Isian Keg Perb &amp; Peng'!$A$12,IF('Koreksi (p)'!CL52='Isian Keg Perb &amp; Peng'!BY$13,'Isian Keg Perb &amp; Peng'!$A$13," "))))))))))</f>
        <v xml:space="preserve"> </v>
      </c>
      <c r="AP51" s="150" t="str">
        <f>IF('Koreksi (p)'!CM52='Isian Keg Perb &amp; Peng'!BZ$4,'Isian Keg Perb &amp; Peng'!$A$4,IF('Koreksi (p)'!CM52='Isian Keg Perb &amp; Peng'!BZ$5,'Isian Keg Perb &amp; Peng'!$A$5,IF('Koreksi (p)'!CM52='Isian Keg Perb &amp; Peng'!BZ$6,'Isian Keg Perb &amp; Peng'!$A$6,IF('Koreksi (p)'!CM52='Isian Keg Perb &amp; Peng'!BZ$7,'Isian Keg Perb &amp; Peng'!$A$7,IF('Koreksi (p)'!CM52='Isian Keg Perb &amp; Peng'!BZ$8,'Isian Keg Perb &amp; Peng'!$A$8,IF('Koreksi (p)'!CM52='Isian Keg Perb &amp; Peng'!BZ$9,'Isian Keg Perb &amp; Peng'!$A$9,IF('Koreksi (p)'!CM52='Isian Keg Perb &amp; Peng'!BZ$10,'Isian Keg Perb &amp; Peng'!$A$10,IF('Koreksi (p)'!CM52='Isian Keg Perb &amp; Peng'!BZ$11,'Isian Keg Perb &amp; Peng'!$A$11,IF('Koreksi (p)'!CM52='Isian Keg Perb &amp; Peng'!BZ$12,'Isian Keg Perb &amp; Peng'!$A$12,IF('Koreksi (p)'!CM52='Isian Keg Perb &amp; Peng'!BZ$13,'Isian Keg Perb &amp; Peng'!$A$13," "))))))))))</f>
        <v xml:space="preserve"> </v>
      </c>
      <c r="AQ51" s="150" t="str">
        <f>IF('Koreksi (p)'!CN52='Isian Keg Perb &amp; Peng'!CA$4,'Isian Keg Perb &amp; Peng'!$A$4,IF('Koreksi (p)'!CN52='Isian Keg Perb &amp; Peng'!CA$5,'Isian Keg Perb &amp; Peng'!$A$5,IF('Koreksi (p)'!CN52='Isian Keg Perb &amp; Peng'!CA$6,'Isian Keg Perb &amp; Peng'!$A$6,IF('Koreksi (p)'!CN52='Isian Keg Perb &amp; Peng'!CA$7,'Isian Keg Perb &amp; Peng'!$A$7,IF('Koreksi (p)'!CN52='Isian Keg Perb &amp; Peng'!CA$8,'Isian Keg Perb &amp; Peng'!$A$8,IF('Koreksi (p)'!CN52='Isian Keg Perb &amp; Peng'!CA$9,'Isian Keg Perb &amp; Peng'!$A$9,IF('Koreksi (p)'!CN52='Isian Keg Perb &amp; Peng'!CA$10,'Isian Keg Perb &amp; Peng'!$A$10,IF('Koreksi (p)'!CN52='Isian Keg Perb &amp; Peng'!CA$11,'Isian Keg Perb &amp; Peng'!$A$11,IF('Koreksi (p)'!CN52='Isian Keg Perb &amp; Peng'!CA$12,'Isian Keg Perb &amp; Peng'!$A$12,IF('Koreksi (p)'!CN52='Isian Keg Perb &amp; Peng'!CA$13,'Isian Keg Perb &amp; Peng'!$A$13," "))))))))))</f>
        <v xml:space="preserve"> </v>
      </c>
      <c r="AR51" s="150" t="str">
        <f>IF('Koreksi (p)'!CO52='Isian Keg Perb &amp; Peng'!CB$4,'Isian Keg Perb &amp; Peng'!$A$4,IF('Koreksi (p)'!CO52='Isian Keg Perb &amp; Peng'!CB$5,'Isian Keg Perb &amp; Peng'!$A$5,IF('Koreksi (p)'!CO52='Isian Keg Perb &amp; Peng'!CB$6,'Isian Keg Perb &amp; Peng'!$A$6,IF('Koreksi (p)'!CO52='Isian Keg Perb &amp; Peng'!CB$7,'Isian Keg Perb &amp; Peng'!$A$7,IF('Koreksi (p)'!CO52='Isian Keg Perb &amp; Peng'!CB$8,'Isian Keg Perb &amp; Peng'!$A$8,IF('Koreksi (p)'!CO52='Isian Keg Perb &amp; Peng'!CB$9,'Isian Keg Perb &amp; Peng'!$A$9,IF('Koreksi (p)'!CO52='Isian Keg Perb &amp; Peng'!CB$10,'Isian Keg Perb &amp; Peng'!$A$10,IF('Koreksi (p)'!CO52='Isian Keg Perb &amp; Peng'!CB$11,'Isian Keg Perb &amp; Peng'!$A$11,IF('Koreksi (p)'!CO52='Isian Keg Perb &amp; Peng'!CB$12,'Isian Keg Perb &amp; Peng'!$A$12,IF('Koreksi (p)'!CO52='Isian Keg Perb &amp; Peng'!CB$13,'Isian Keg Perb &amp; Peng'!$A$13," "))))))))))</f>
        <v xml:space="preserve"> </v>
      </c>
      <c r="AS51" s="150" t="str">
        <f>IF('Koreksi (p)'!CP52='Isian Keg Perb &amp; Peng'!CC$4,'Isian Keg Perb &amp; Peng'!$A$4,IF('Koreksi (p)'!CP52='Isian Keg Perb &amp; Peng'!CC$5,'Isian Keg Perb &amp; Peng'!$A$5,IF('Koreksi (p)'!CP52='Isian Keg Perb &amp; Peng'!CC$6,'Isian Keg Perb &amp; Peng'!$A$6,IF('Koreksi (p)'!CP52='Isian Keg Perb &amp; Peng'!CC$7,'Isian Keg Perb &amp; Peng'!$A$7,IF('Koreksi (p)'!CP52='Isian Keg Perb &amp; Peng'!CC$8,'Isian Keg Perb &amp; Peng'!$A$8,IF('Koreksi (p)'!CP52='Isian Keg Perb &amp; Peng'!CC$9,'Isian Keg Perb &amp; Peng'!$A$9,IF('Koreksi (p)'!CP52='Isian Keg Perb &amp; Peng'!CC$10,'Isian Keg Perb &amp; Peng'!$A$10,IF('Koreksi (p)'!CP52='Isian Keg Perb &amp; Peng'!CC$11,'Isian Keg Perb &amp; Peng'!$A$11,IF('Koreksi (p)'!CP52='Isian Keg Perb &amp; Peng'!CC$12,'Isian Keg Perb &amp; Peng'!$A$12,IF('Koreksi (p)'!CP52='Isian Keg Perb &amp; Peng'!CC$13,'Isian Keg Perb &amp; Peng'!$A$13," "))))))))))</f>
        <v xml:space="preserve"> </v>
      </c>
      <c r="AT51" s="150" t="str">
        <f t="shared" si="0"/>
        <v xml:space="preserve">                                        </v>
      </c>
      <c r="AU51" s="150" t="e">
        <f t="shared" si="1"/>
        <v>#VALUE!</v>
      </c>
      <c r="AV51" s="150" t="str">
        <f t="shared" si="2"/>
        <v/>
      </c>
      <c r="AW51" s="150" t="e">
        <f t="shared" si="3"/>
        <v>#VALUE!</v>
      </c>
      <c r="AX51" s="150" t="str">
        <f t="shared" si="4"/>
        <v/>
      </c>
      <c r="AY51" s="150" t="e">
        <f t="shared" si="5"/>
        <v>#VALUE!</v>
      </c>
      <c r="AZ51" s="150" t="str">
        <f t="shared" si="6"/>
        <v/>
      </c>
      <c r="BA51" s="150" t="e">
        <f t="shared" si="7"/>
        <v>#VALUE!</v>
      </c>
      <c r="BB51" s="150" t="str">
        <f t="shared" si="8"/>
        <v/>
      </c>
      <c r="BC51" s="150" t="e">
        <f t="shared" si="9"/>
        <v>#VALUE!</v>
      </c>
      <c r="BD51" s="150" t="str">
        <f t="shared" si="10"/>
        <v/>
      </c>
      <c r="BE51" s="150" t="e">
        <f t="shared" si="11"/>
        <v>#VALUE!</v>
      </c>
      <c r="BF51" s="150" t="str">
        <f t="shared" si="12"/>
        <v/>
      </c>
      <c r="BG51" s="150" t="e">
        <f t="shared" si="13"/>
        <v>#VALUE!</v>
      </c>
      <c r="BH51" s="150" t="str">
        <f t="shared" si="14"/>
        <v/>
      </c>
      <c r="BI51" s="150" t="e">
        <f t="shared" si="15"/>
        <v>#VALUE!</v>
      </c>
      <c r="BJ51" s="150" t="str">
        <f t="shared" si="16"/>
        <v/>
      </c>
      <c r="BK51" s="150" t="e">
        <f t="shared" si="17"/>
        <v>#VALUE!</v>
      </c>
      <c r="BL51" s="150" t="str">
        <f t="shared" si="18"/>
        <v/>
      </c>
      <c r="BM51" s="150" t="e">
        <f t="shared" si="19"/>
        <v>#VALUE!</v>
      </c>
      <c r="BN51" s="150" t="str">
        <f t="shared" si="20"/>
        <v/>
      </c>
      <c r="BO51" s="26" t="str">
        <f t="shared" si="21"/>
        <v/>
      </c>
      <c r="BP51" s="27" t="str">
        <f>IF(E51="X",'Isian Keg Perb &amp; Peng'!$CE$4,"")</f>
        <v/>
      </c>
      <c r="BQ51" s="27" t="str">
        <f>IF(E51="X",'Isian Keg Perb &amp; Peng'!$CF$4,"")</f>
        <v/>
      </c>
    </row>
    <row r="52" spans="1:69" s="30" customFormat="1" ht="59.25" hidden="1" customHeight="1">
      <c r="B52" s="27">
        <f>'Analisis (p)'!A54</f>
        <v>41</v>
      </c>
      <c r="C52" s="25">
        <f>'Analisis (p)'!B54</f>
        <v>0</v>
      </c>
      <c r="D52" s="32"/>
      <c r="E52" s="27" t="str">
        <f>'Analisis (p)'!CJ54</f>
        <v/>
      </c>
      <c r="F52" s="150" t="str">
        <f>IF('Koreksi (p)'!BC53='Isian Keg Perb &amp; Peng'!AP$4,'Isian Keg Perb &amp; Peng'!$A$4,IF('Koreksi (p)'!BC53='Isian Keg Perb &amp; Peng'!AP$5,'Isian Keg Perb &amp; Peng'!$A$5,IF('Koreksi (p)'!BC53='Isian Keg Perb &amp; Peng'!AP$6,'Isian Keg Perb &amp; Peng'!$A$6,IF('Koreksi (p)'!BC53='Isian Keg Perb &amp; Peng'!AP$7,'Isian Keg Perb &amp; Peng'!$A$7,IF('Koreksi (p)'!BC53='Isian Keg Perb &amp; Peng'!AP$8,'Isian Keg Perb &amp; Peng'!$A$8,IF('Koreksi (p)'!BC53='Isian Keg Perb &amp; Peng'!AP$9,'Isian Keg Perb &amp; Peng'!$A$9,IF('Koreksi (p)'!BC53='Isian Keg Perb &amp; Peng'!AP$10,'Isian Keg Perb &amp; Peng'!$A$10,IF('Koreksi (p)'!BC53='Isian Keg Perb &amp; Peng'!AP$11,'Isian Keg Perb &amp; Peng'!$A$11,IF('Koreksi (p)'!BC53='Isian Keg Perb &amp; Peng'!AP$12,'Isian Keg Perb &amp; Peng'!$A$12,IF('Koreksi (p)'!BC53='Isian Keg Perb &amp; Peng'!AP$13,'Isian Keg Perb &amp; Peng'!$A$13," "))))))))))</f>
        <v xml:space="preserve"> </v>
      </c>
      <c r="G52" s="150" t="str">
        <f>IF('Koreksi (p)'!BD53='Isian Keg Perb &amp; Peng'!AQ$4,'Isian Keg Perb &amp; Peng'!$A$4,IF('Koreksi (p)'!BD53='Isian Keg Perb &amp; Peng'!AQ$5,'Isian Keg Perb &amp; Peng'!$A$5,IF('Koreksi (p)'!BD53='Isian Keg Perb &amp; Peng'!AQ$6,'Isian Keg Perb &amp; Peng'!$A$6,IF('Koreksi (p)'!BD53='Isian Keg Perb &amp; Peng'!AQ$7,'Isian Keg Perb &amp; Peng'!$A$7,IF('Koreksi (p)'!BD53='Isian Keg Perb &amp; Peng'!AQ$8,'Isian Keg Perb &amp; Peng'!$A$8,IF('Koreksi (p)'!BD53='Isian Keg Perb &amp; Peng'!AQ$9,'Isian Keg Perb &amp; Peng'!$A$9,IF('Koreksi (p)'!BD53='Isian Keg Perb &amp; Peng'!AQ$10,'Isian Keg Perb &amp; Peng'!$A$10,IF('Koreksi (p)'!BD53='Isian Keg Perb &amp; Peng'!AQ$11,'Isian Keg Perb &amp; Peng'!$A$11,IF('Koreksi (p)'!BD53='Isian Keg Perb &amp; Peng'!AQ$12,'Isian Keg Perb &amp; Peng'!$A$12,IF('Koreksi (p)'!BD53='Isian Keg Perb &amp; Peng'!AQ$13,'Isian Keg Perb &amp; Peng'!$A$13," "))))))))))</f>
        <v xml:space="preserve"> </v>
      </c>
      <c r="H52" s="150" t="str">
        <f>IF('Koreksi (p)'!BE53='Isian Keg Perb &amp; Peng'!AR$4,'Isian Keg Perb &amp; Peng'!$A$4,IF('Koreksi (p)'!BE53='Isian Keg Perb &amp; Peng'!AR$5,'Isian Keg Perb &amp; Peng'!$A$5,IF('Koreksi (p)'!BE53='Isian Keg Perb &amp; Peng'!AR$6,'Isian Keg Perb &amp; Peng'!$A$6,IF('Koreksi (p)'!BE53='Isian Keg Perb &amp; Peng'!AR$7,'Isian Keg Perb &amp; Peng'!$A$7,IF('Koreksi (p)'!BE53='Isian Keg Perb &amp; Peng'!AR$8,'Isian Keg Perb &amp; Peng'!$A$8,IF('Koreksi (p)'!BE53='Isian Keg Perb &amp; Peng'!AR$9,'Isian Keg Perb &amp; Peng'!$A$9,IF('Koreksi (p)'!BE53='Isian Keg Perb &amp; Peng'!AR$10,'Isian Keg Perb &amp; Peng'!$A$10,IF('Koreksi (p)'!BE53='Isian Keg Perb &amp; Peng'!AR$11,'Isian Keg Perb &amp; Peng'!$A$11,IF('Koreksi (p)'!BE53='Isian Keg Perb &amp; Peng'!AR$12,'Isian Keg Perb &amp; Peng'!$A$12,IF('Koreksi (p)'!BE53='Isian Keg Perb &amp; Peng'!AR$13,'Isian Keg Perb &amp; Peng'!$A$13," "))))))))))</f>
        <v xml:space="preserve"> </v>
      </c>
      <c r="I52" s="150" t="str">
        <f>IF('Koreksi (p)'!BF53='Isian Keg Perb &amp; Peng'!AS$4,'Isian Keg Perb &amp; Peng'!$A$4,IF('Koreksi (p)'!BF53='Isian Keg Perb &amp; Peng'!AS$5,'Isian Keg Perb &amp; Peng'!$A$5,IF('Koreksi (p)'!BF53='Isian Keg Perb &amp; Peng'!AS$6,'Isian Keg Perb &amp; Peng'!$A$6,IF('Koreksi (p)'!BF53='Isian Keg Perb &amp; Peng'!AS$7,'Isian Keg Perb &amp; Peng'!$A$7,IF('Koreksi (p)'!BF53='Isian Keg Perb &amp; Peng'!AS$8,'Isian Keg Perb &amp; Peng'!$A$8,IF('Koreksi (p)'!BF53='Isian Keg Perb &amp; Peng'!AS$9,'Isian Keg Perb &amp; Peng'!$A$9,IF('Koreksi (p)'!BF53='Isian Keg Perb &amp; Peng'!AS$10,'Isian Keg Perb &amp; Peng'!$A$10,IF('Koreksi (p)'!BF53='Isian Keg Perb &amp; Peng'!AS$11,'Isian Keg Perb &amp; Peng'!$A$11,IF('Koreksi (p)'!BF53='Isian Keg Perb &amp; Peng'!AS$12,'Isian Keg Perb &amp; Peng'!$A$12,IF('Koreksi (p)'!BF53='Isian Keg Perb &amp; Peng'!AS$13,'Isian Keg Perb &amp; Peng'!$A$13," "))))))))))</f>
        <v xml:space="preserve"> </v>
      </c>
      <c r="J52" s="150" t="str">
        <f>IF('Koreksi (p)'!BG53='Isian Keg Perb &amp; Peng'!AT$4,'Isian Keg Perb &amp; Peng'!$A$4,IF('Koreksi (p)'!BG53='Isian Keg Perb &amp; Peng'!AT$5,'Isian Keg Perb &amp; Peng'!$A$5,IF('Koreksi (p)'!BG53='Isian Keg Perb &amp; Peng'!AT$6,'Isian Keg Perb &amp; Peng'!$A$6,IF('Koreksi (p)'!BG53='Isian Keg Perb &amp; Peng'!AT$7,'Isian Keg Perb &amp; Peng'!$A$7,IF('Koreksi (p)'!BG53='Isian Keg Perb &amp; Peng'!AT$8,'Isian Keg Perb &amp; Peng'!$A$8,IF('Koreksi (p)'!BG53='Isian Keg Perb &amp; Peng'!AT$9,'Isian Keg Perb &amp; Peng'!$A$9,IF('Koreksi (p)'!BG53='Isian Keg Perb &amp; Peng'!AT$10,'Isian Keg Perb &amp; Peng'!$A$10,IF('Koreksi (p)'!BG53='Isian Keg Perb &amp; Peng'!AT$11,'Isian Keg Perb &amp; Peng'!$A$11,IF('Koreksi (p)'!BG53='Isian Keg Perb &amp; Peng'!AT$12,'Isian Keg Perb &amp; Peng'!$A$12,IF('Koreksi (p)'!BG53='Isian Keg Perb &amp; Peng'!AT$13,'Isian Keg Perb &amp; Peng'!$A$13," "))))))))))</f>
        <v xml:space="preserve"> </v>
      </c>
      <c r="K52" s="150" t="str">
        <f>IF('Koreksi (p)'!BH53='Isian Keg Perb &amp; Peng'!AU$4,'Isian Keg Perb &amp; Peng'!$A$4,IF('Koreksi (p)'!BH53='Isian Keg Perb &amp; Peng'!AU$5,'Isian Keg Perb &amp; Peng'!$A$5,IF('Koreksi (p)'!BH53='Isian Keg Perb &amp; Peng'!AU$6,'Isian Keg Perb &amp; Peng'!$A$6,IF('Koreksi (p)'!BH53='Isian Keg Perb &amp; Peng'!AU$7,'Isian Keg Perb &amp; Peng'!$A$7,IF('Koreksi (p)'!BH53='Isian Keg Perb &amp; Peng'!AU$8,'Isian Keg Perb &amp; Peng'!$A$8,IF('Koreksi (p)'!BH53='Isian Keg Perb &amp; Peng'!AU$9,'Isian Keg Perb &amp; Peng'!$A$9,IF('Koreksi (p)'!BH53='Isian Keg Perb &amp; Peng'!AU$10,'Isian Keg Perb &amp; Peng'!$A$10,IF('Koreksi (p)'!BH53='Isian Keg Perb &amp; Peng'!AU$11,'Isian Keg Perb &amp; Peng'!$A$11,IF('Koreksi (p)'!BH53='Isian Keg Perb &amp; Peng'!AU$12,'Isian Keg Perb &amp; Peng'!$A$12,IF('Koreksi (p)'!BH53='Isian Keg Perb &amp; Peng'!AU$13,'Isian Keg Perb &amp; Peng'!$A$13," "))))))))))</f>
        <v xml:space="preserve"> </v>
      </c>
      <c r="L52" s="150" t="str">
        <f>IF('Koreksi (p)'!BI53='Isian Keg Perb &amp; Peng'!AV$4,'Isian Keg Perb &amp; Peng'!$A$4,IF('Koreksi (p)'!BI53='Isian Keg Perb &amp; Peng'!AV$5,'Isian Keg Perb &amp; Peng'!$A$5,IF('Koreksi (p)'!BI53='Isian Keg Perb &amp; Peng'!AV$6,'Isian Keg Perb &amp; Peng'!$A$6,IF('Koreksi (p)'!BI53='Isian Keg Perb &amp; Peng'!AV$7,'Isian Keg Perb &amp; Peng'!$A$7,IF('Koreksi (p)'!BI53='Isian Keg Perb &amp; Peng'!AV$8,'Isian Keg Perb &amp; Peng'!$A$8,IF('Koreksi (p)'!BI53='Isian Keg Perb &amp; Peng'!AV$9,'Isian Keg Perb &amp; Peng'!$A$9,IF('Koreksi (p)'!BI53='Isian Keg Perb &amp; Peng'!AV$10,'Isian Keg Perb &amp; Peng'!$A$10,IF('Koreksi (p)'!BI53='Isian Keg Perb &amp; Peng'!AV$11,'Isian Keg Perb &amp; Peng'!$A$11,IF('Koreksi (p)'!BI53='Isian Keg Perb &amp; Peng'!AV$12,'Isian Keg Perb &amp; Peng'!$A$12,IF('Koreksi (p)'!BI53='Isian Keg Perb &amp; Peng'!AV$13,'Isian Keg Perb &amp; Peng'!$A$13," "))))))))))</f>
        <v xml:space="preserve"> </v>
      </c>
      <c r="M52" s="150" t="str">
        <f>IF('Koreksi (p)'!BJ53='Isian Keg Perb &amp; Peng'!AW$4,'Isian Keg Perb &amp; Peng'!$A$4,IF('Koreksi (p)'!BJ53='Isian Keg Perb &amp; Peng'!AW$5,'Isian Keg Perb &amp; Peng'!$A$5,IF('Koreksi (p)'!BJ53='Isian Keg Perb &amp; Peng'!AW$6,'Isian Keg Perb &amp; Peng'!$A$6,IF('Koreksi (p)'!BJ53='Isian Keg Perb &amp; Peng'!AW$7,'Isian Keg Perb &amp; Peng'!$A$7,IF('Koreksi (p)'!BJ53='Isian Keg Perb &amp; Peng'!AW$8,'Isian Keg Perb &amp; Peng'!$A$8,IF('Koreksi (p)'!BJ53='Isian Keg Perb &amp; Peng'!AW$9,'Isian Keg Perb &amp; Peng'!$A$9,IF('Koreksi (p)'!BJ53='Isian Keg Perb &amp; Peng'!AW$10,'Isian Keg Perb &amp; Peng'!$A$10,IF('Koreksi (p)'!BJ53='Isian Keg Perb &amp; Peng'!AW$11,'Isian Keg Perb &amp; Peng'!$A$11,IF('Koreksi (p)'!BJ53='Isian Keg Perb &amp; Peng'!AW$12,'Isian Keg Perb &amp; Peng'!$A$12,IF('Koreksi (p)'!BJ53='Isian Keg Perb &amp; Peng'!AW$13,'Isian Keg Perb &amp; Peng'!$A$13," "))))))))))</f>
        <v xml:space="preserve"> </v>
      </c>
      <c r="N52" s="150" t="str">
        <f>IF('Koreksi (p)'!BK53='Isian Keg Perb &amp; Peng'!AX$4,'Isian Keg Perb &amp; Peng'!$A$4,IF('Koreksi (p)'!BK53='Isian Keg Perb &amp; Peng'!AX$5,'Isian Keg Perb &amp; Peng'!$A$5,IF('Koreksi (p)'!BK53='Isian Keg Perb &amp; Peng'!AX$6,'Isian Keg Perb &amp; Peng'!$A$6,IF('Koreksi (p)'!BK53='Isian Keg Perb &amp; Peng'!AX$7,'Isian Keg Perb &amp; Peng'!$A$7,IF('Koreksi (p)'!BK53='Isian Keg Perb &amp; Peng'!AX$8,'Isian Keg Perb &amp; Peng'!$A$8,IF('Koreksi (p)'!BK53='Isian Keg Perb &amp; Peng'!AX$9,'Isian Keg Perb &amp; Peng'!$A$9,IF('Koreksi (p)'!BK53='Isian Keg Perb &amp; Peng'!AX$10,'Isian Keg Perb &amp; Peng'!$A$10,IF('Koreksi (p)'!BK53='Isian Keg Perb &amp; Peng'!AX$11,'Isian Keg Perb &amp; Peng'!$A$11,IF('Koreksi (p)'!BK53='Isian Keg Perb &amp; Peng'!AX$12,'Isian Keg Perb &amp; Peng'!$A$12,IF('Koreksi (p)'!BK53='Isian Keg Perb &amp; Peng'!AX$13,'Isian Keg Perb &amp; Peng'!$A$13," "))))))))))</f>
        <v xml:space="preserve"> </v>
      </c>
      <c r="O52" s="150" t="str">
        <f>IF('Koreksi (p)'!BL53='Isian Keg Perb &amp; Peng'!AY$4,'Isian Keg Perb &amp; Peng'!$A$4,IF('Koreksi (p)'!BL53='Isian Keg Perb &amp; Peng'!AY$5,'Isian Keg Perb &amp; Peng'!$A$5,IF('Koreksi (p)'!BL53='Isian Keg Perb &amp; Peng'!AY$6,'Isian Keg Perb &amp; Peng'!$A$6,IF('Koreksi (p)'!BL53='Isian Keg Perb &amp; Peng'!AY$7,'Isian Keg Perb &amp; Peng'!$A$7,IF('Koreksi (p)'!BL53='Isian Keg Perb &amp; Peng'!AY$8,'Isian Keg Perb &amp; Peng'!$A$8,IF('Koreksi (p)'!BL53='Isian Keg Perb &amp; Peng'!AY$9,'Isian Keg Perb &amp; Peng'!$A$9,IF('Koreksi (p)'!BL53='Isian Keg Perb &amp; Peng'!AY$10,'Isian Keg Perb &amp; Peng'!$A$10,IF('Koreksi (p)'!BL53='Isian Keg Perb &amp; Peng'!AY$11,'Isian Keg Perb &amp; Peng'!$A$11,IF('Koreksi (p)'!BL53='Isian Keg Perb &amp; Peng'!AY$12,'Isian Keg Perb &amp; Peng'!$A$12,IF('Koreksi (p)'!BL53='Isian Keg Perb &amp; Peng'!AY$13,'Isian Keg Perb &amp; Peng'!$A$13," "))))))))))</f>
        <v xml:space="preserve"> </v>
      </c>
      <c r="P52" s="150" t="str">
        <f>IF('Koreksi (p)'!BM53='Isian Keg Perb &amp; Peng'!AZ$4,'Isian Keg Perb &amp; Peng'!$A$4,IF('Koreksi (p)'!BM53='Isian Keg Perb &amp; Peng'!AZ$5,'Isian Keg Perb &amp; Peng'!$A$5,IF('Koreksi (p)'!BM53='Isian Keg Perb &amp; Peng'!AZ$6,'Isian Keg Perb &amp; Peng'!$A$6,IF('Koreksi (p)'!BM53='Isian Keg Perb &amp; Peng'!AZ$7,'Isian Keg Perb &amp; Peng'!$A$7,IF('Koreksi (p)'!BM53='Isian Keg Perb &amp; Peng'!AZ$8,'Isian Keg Perb &amp; Peng'!$A$8,IF('Koreksi (p)'!BM53='Isian Keg Perb &amp; Peng'!AZ$9,'Isian Keg Perb &amp; Peng'!$A$9,IF('Koreksi (p)'!BM53='Isian Keg Perb &amp; Peng'!AZ$10,'Isian Keg Perb &amp; Peng'!$A$10,IF('Koreksi (p)'!BM53='Isian Keg Perb &amp; Peng'!AZ$11,'Isian Keg Perb &amp; Peng'!$A$11,IF('Koreksi (p)'!BM53='Isian Keg Perb &amp; Peng'!AZ$12,'Isian Keg Perb &amp; Peng'!$A$12,IF('Koreksi (p)'!BM53='Isian Keg Perb &amp; Peng'!AZ$13,'Isian Keg Perb &amp; Peng'!$A$13," "))))))))))</f>
        <v xml:space="preserve"> </v>
      </c>
      <c r="Q52" s="150" t="str">
        <f>IF('Koreksi (p)'!BN53='Isian Keg Perb &amp; Peng'!BA$4,'Isian Keg Perb &amp; Peng'!$A$4,IF('Koreksi (p)'!BN53='Isian Keg Perb &amp; Peng'!BA$5,'Isian Keg Perb &amp; Peng'!$A$5,IF('Koreksi (p)'!BN53='Isian Keg Perb &amp; Peng'!BA$6,'Isian Keg Perb &amp; Peng'!$A$6,IF('Koreksi (p)'!BN53='Isian Keg Perb &amp; Peng'!BA$7,'Isian Keg Perb &amp; Peng'!$A$7,IF('Koreksi (p)'!BN53='Isian Keg Perb &amp; Peng'!BA$8,'Isian Keg Perb &amp; Peng'!$A$8,IF('Koreksi (p)'!BN53='Isian Keg Perb &amp; Peng'!BA$9,'Isian Keg Perb &amp; Peng'!$A$9,IF('Koreksi (p)'!BN53='Isian Keg Perb &amp; Peng'!BA$10,'Isian Keg Perb &amp; Peng'!$A$10,IF('Koreksi (p)'!BN53='Isian Keg Perb &amp; Peng'!BA$11,'Isian Keg Perb &amp; Peng'!$A$11,IF('Koreksi (p)'!BN53='Isian Keg Perb &amp; Peng'!BA$12,'Isian Keg Perb &amp; Peng'!$A$12,IF('Koreksi (p)'!BN53='Isian Keg Perb &amp; Peng'!BA$13,'Isian Keg Perb &amp; Peng'!$A$13," "))))))))))</f>
        <v xml:space="preserve"> </v>
      </c>
      <c r="R52" s="150" t="str">
        <f>IF('Koreksi (p)'!BO53='Isian Keg Perb &amp; Peng'!BB$4,'Isian Keg Perb &amp; Peng'!$A$4,IF('Koreksi (p)'!BO53='Isian Keg Perb &amp; Peng'!BB$5,'Isian Keg Perb &amp; Peng'!$A$5,IF('Koreksi (p)'!BO53='Isian Keg Perb &amp; Peng'!BB$6,'Isian Keg Perb &amp; Peng'!$A$6,IF('Koreksi (p)'!BO53='Isian Keg Perb &amp; Peng'!BB$7,'Isian Keg Perb &amp; Peng'!$A$7,IF('Koreksi (p)'!BO53='Isian Keg Perb &amp; Peng'!BB$8,'Isian Keg Perb &amp; Peng'!$A$8,IF('Koreksi (p)'!BO53='Isian Keg Perb &amp; Peng'!BB$9,'Isian Keg Perb &amp; Peng'!$A$9,IF('Koreksi (p)'!BO53='Isian Keg Perb &amp; Peng'!BB$10,'Isian Keg Perb &amp; Peng'!$A$10,IF('Koreksi (p)'!BO53='Isian Keg Perb &amp; Peng'!BB$11,'Isian Keg Perb &amp; Peng'!$A$11,IF('Koreksi (p)'!BO53='Isian Keg Perb &amp; Peng'!BB$12,'Isian Keg Perb &amp; Peng'!$A$12,IF('Koreksi (p)'!BO53='Isian Keg Perb &amp; Peng'!BB$13,'Isian Keg Perb &amp; Peng'!$A$13," "))))))))))</f>
        <v xml:space="preserve"> </v>
      </c>
      <c r="S52" s="150" t="str">
        <f>IF('Koreksi (p)'!BP53='Isian Keg Perb &amp; Peng'!BC$4,'Isian Keg Perb &amp; Peng'!$A$4,IF('Koreksi (p)'!BP53='Isian Keg Perb &amp; Peng'!BC$5,'Isian Keg Perb &amp; Peng'!$A$5,IF('Koreksi (p)'!BP53='Isian Keg Perb &amp; Peng'!BC$6,'Isian Keg Perb &amp; Peng'!$A$6,IF('Koreksi (p)'!BP53='Isian Keg Perb &amp; Peng'!BC$7,'Isian Keg Perb &amp; Peng'!$A$7,IF('Koreksi (p)'!BP53='Isian Keg Perb &amp; Peng'!BC$8,'Isian Keg Perb &amp; Peng'!$A$8,IF('Koreksi (p)'!BP53='Isian Keg Perb &amp; Peng'!BC$9,'Isian Keg Perb &amp; Peng'!$A$9,IF('Koreksi (p)'!BP53='Isian Keg Perb &amp; Peng'!BC$10,'Isian Keg Perb &amp; Peng'!$A$10,IF('Koreksi (p)'!BP53='Isian Keg Perb &amp; Peng'!BC$11,'Isian Keg Perb &amp; Peng'!$A$11,IF('Koreksi (p)'!BP53='Isian Keg Perb &amp; Peng'!BC$12,'Isian Keg Perb &amp; Peng'!$A$12,IF('Koreksi (p)'!BP53='Isian Keg Perb &amp; Peng'!BC$13,'Isian Keg Perb &amp; Peng'!$A$13," "))))))))))</f>
        <v xml:space="preserve"> </v>
      </c>
      <c r="T52" s="150" t="str">
        <f>IF('Koreksi (p)'!BQ53='Isian Keg Perb &amp; Peng'!BD$4,'Isian Keg Perb &amp; Peng'!$A$4,IF('Koreksi (p)'!BQ53='Isian Keg Perb &amp; Peng'!BD$5,'Isian Keg Perb &amp; Peng'!$A$5,IF('Koreksi (p)'!BQ53='Isian Keg Perb &amp; Peng'!BD$6,'Isian Keg Perb &amp; Peng'!$A$6,IF('Koreksi (p)'!BQ53='Isian Keg Perb &amp; Peng'!BD$7,'Isian Keg Perb &amp; Peng'!$A$7,IF('Koreksi (p)'!BQ53='Isian Keg Perb &amp; Peng'!BD$8,'Isian Keg Perb &amp; Peng'!$A$8,IF('Koreksi (p)'!BQ53='Isian Keg Perb &amp; Peng'!BD$9,'Isian Keg Perb &amp; Peng'!$A$9,IF('Koreksi (p)'!BQ53='Isian Keg Perb &amp; Peng'!BD$10,'Isian Keg Perb &amp; Peng'!$A$10,IF('Koreksi (p)'!BQ53='Isian Keg Perb &amp; Peng'!BD$11,'Isian Keg Perb &amp; Peng'!$A$11,IF('Koreksi (p)'!BQ53='Isian Keg Perb &amp; Peng'!BD$12,'Isian Keg Perb &amp; Peng'!$A$12,IF('Koreksi (p)'!BQ53='Isian Keg Perb &amp; Peng'!BD$13,'Isian Keg Perb &amp; Peng'!$A$13," "))))))))))</f>
        <v xml:space="preserve"> </v>
      </c>
      <c r="U52" s="150" t="str">
        <f>IF('Koreksi (p)'!BR53='Isian Keg Perb &amp; Peng'!BE$4,'Isian Keg Perb &amp; Peng'!$A$4,IF('Koreksi (p)'!BR53='Isian Keg Perb &amp; Peng'!BE$5,'Isian Keg Perb &amp; Peng'!$A$5,IF('Koreksi (p)'!BR53='Isian Keg Perb &amp; Peng'!BE$6,'Isian Keg Perb &amp; Peng'!$A$6,IF('Koreksi (p)'!BR53='Isian Keg Perb &amp; Peng'!BE$7,'Isian Keg Perb &amp; Peng'!$A$7,IF('Koreksi (p)'!BR53='Isian Keg Perb &amp; Peng'!BE$8,'Isian Keg Perb &amp; Peng'!$A$8,IF('Koreksi (p)'!BR53='Isian Keg Perb &amp; Peng'!BE$9,'Isian Keg Perb &amp; Peng'!$A$9,IF('Koreksi (p)'!BR53='Isian Keg Perb &amp; Peng'!BE$10,'Isian Keg Perb &amp; Peng'!$A$10,IF('Koreksi (p)'!BR53='Isian Keg Perb &amp; Peng'!BE$11,'Isian Keg Perb &amp; Peng'!$A$11,IF('Koreksi (p)'!BR53='Isian Keg Perb &amp; Peng'!BE$12,'Isian Keg Perb &amp; Peng'!$A$12,IF('Koreksi (p)'!BR53='Isian Keg Perb &amp; Peng'!BE$13,'Isian Keg Perb &amp; Peng'!$A$13," "))))))))))</f>
        <v xml:space="preserve"> </v>
      </c>
      <c r="V52" s="150" t="str">
        <f>IF('Koreksi (p)'!BS53='Isian Keg Perb &amp; Peng'!BF$4,'Isian Keg Perb &amp; Peng'!$A$4,IF('Koreksi (p)'!BS53='Isian Keg Perb &amp; Peng'!BF$5,'Isian Keg Perb &amp; Peng'!$A$5,IF('Koreksi (p)'!BS53='Isian Keg Perb &amp; Peng'!BF$6,'Isian Keg Perb &amp; Peng'!$A$6,IF('Koreksi (p)'!BS53='Isian Keg Perb &amp; Peng'!BF$7,'Isian Keg Perb &amp; Peng'!$A$7,IF('Koreksi (p)'!BS53='Isian Keg Perb &amp; Peng'!BF$8,'Isian Keg Perb &amp; Peng'!$A$8,IF('Koreksi (p)'!BS53='Isian Keg Perb &amp; Peng'!BF$9,'Isian Keg Perb &amp; Peng'!$A$9,IF('Koreksi (p)'!BS53='Isian Keg Perb &amp; Peng'!BF$10,'Isian Keg Perb &amp; Peng'!$A$10,IF('Koreksi (p)'!BS53='Isian Keg Perb &amp; Peng'!BF$11,'Isian Keg Perb &amp; Peng'!$A$11,IF('Koreksi (p)'!BS53='Isian Keg Perb &amp; Peng'!BF$12,'Isian Keg Perb &amp; Peng'!$A$12,IF('Koreksi (p)'!BS53='Isian Keg Perb &amp; Peng'!BF$13,'Isian Keg Perb &amp; Peng'!$A$13," "))))))))))</f>
        <v xml:space="preserve"> </v>
      </c>
      <c r="W52" s="150" t="str">
        <f>IF('Koreksi (p)'!BT53='Isian Keg Perb &amp; Peng'!BG$4,'Isian Keg Perb &amp; Peng'!$A$4,IF('Koreksi (p)'!BT53='Isian Keg Perb &amp; Peng'!BG$5,'Isian Keg Perb &amp; Peng'!$A$5,IF('Koreksi (p)'!BT53='Isian Keg Perb &amp; Peng'!BG$6,'Isian Keg Perb &amp; Peng'!$A$6,IF('Koreksi (p)'!BT53='Isian Keg Perb &amp; Peng'!BG$7,'Isian Keg Perb &amp; Peng'!$A$7,IF('Koreksi (p)'!BT53='Isian Keg Perb &amp; Peng'!BG$8,'Isian Keg Perb &amp; Peng'!$A$8,IF('Koreksi (p)'!BT53='Isian Keg Perb &amp; Peng'!BG$9,'Isian Keg Perb &amp; Peng'!$A$9,IF('Koreksi (p)'!BT53='Isian Keg Perb &amp; Peng'!BG$10,'Isian Keg Perb &amp; Peng'!$A$10,IF('Koreksi (p)'!BT53='Isian Keg Perb &amp; Peng'!BG$11,'Isian Keg Perb &amp; Peng'!$A$11,IF('Koreksi (p)'!BT53='Isian Keg Perb &amp; Peng'!BG$12,'Isian Keg Perb &amp; Peng'!$A$12,IF('Koreksi (p)'!BT53='Isian Keg Perb &amp; Peng'!BG$13,'Isian Keg Perb &amp; Peng'!$A$13," "))))))))))</f>
        <v xml:space="preserve"> </v>
      </c>
      <c r="X52" s="150" t="str">
        <f>IF('Koreksi (p)'!BU53='Isian Keg Perb &amp; Peng'!BH$4,'Isian Keg Perb &amp; Peng'!$A$4,IF('Koreksi (p)'!BU53='Isian Keg Perb &amp; Peng'!BH$5,'Isian Keg Perb &amp; Peng'!$A$5,IF('Koreksi (p)'!BU53='Isian Keg Perb &amp; Peng'!BH$6,'Isian Keg Perb &amp; Peng'!$A$6,IF('Koreksi (p)'!BU53='Isian Keg Perb &amp; Peng'!BH$7,'Isian Keg Perb &amp; Peng'!$A$7,IF('Koreksi (p)'!BU53='Isian Keg Perb &amp; Peng'!BH$8,'Isian Keg Perb &amp; Peng'!$A$8,IF('Koreksi (p)'!BU53='Isian Keg Perb &amp; Peng'!BH$9,'Isian Keg Perb &amp; Peng'!$A$9,IF('Koreksi (p)'!BU53='Isian Keg Perb &amp; Peng'!BH$10,'Isian Keg Perb &amp; Peng'!$A$10,IF('Koreksi (p)'!BU53='Isian Keg Perb &amp; Peng'!BH$11,'Isian Keg Perb &amp; Peng'!$A$11,IF('Koreksi (p)'!BU53='Isian Keg Perb &amp; Peng'!BH$12,'Isian Keg Perb &amp; Peng'!$A$12,IF('Koreksi (p)'!BU53='Isian Keg Perb &amp; Peng'!BH$13,'Isian Keg Perb &amp; Peng'!$A$13," "))))))))))</f>
        <v xml:space="preserve"> </v>
      </c>
      <c r="Y52" s="150" t="str">
        <f>IF('Koreksi (p)'!BV53='Isian Keg Perb &amp; Peng'!BI$4,'Isian Keg Perb &amp; Peng'!$A$4,IF('Koreksi (p)'!BV53='Isian Keg Perb &amp; Peng'!BI$5,'Isian Keg Perb &amp; Peng'!$A$5,IF('Koreksi (p)'!BV53='Isian Keg Perb &amp; Peng'!BI$6,'Isian Keg Perb &amp; Peng'!$A$6,IF('Koreksi (p)'!BV53='Isian Keg Perb &amp; Peng'!BI$7,'Isian Keg Perb &amp; Peng'!$A$7,IF('Koreksi (p)'!BV53='Isian Keg Perb &amp; Peng'!BI$8,'Isian Keg Perb &amp; Peng'!$A$8,IF('Koreksi (p)'!BV53='Isian Keg Perb &amp; Peng'!BI$9,'Isian Keg Perb &amp; Peng'!$A$9,IF('Koreksi (p)'!BV53='Isian Keg Perb &amp; Peng'!BI$10,'Isian Keg Perb &amp; Peng'!$A$10,IF('Koreksi (p)'!BV53='Isian Keg Perb &amp; Peng'!BI$11,'Isian Keg Perb &amp; Peng'!$A$11,IF('Koreksi (p)'!BV53='Isian Keg Perb &amp; Peng'!BI$12,'Isian Keg Perb &amp; Peng'!$A$12,IF('Koreksi (p)'!BV53='Isian Keg Perb &amp; Peng'!BI$13,'Isian Keg Perb &amp; Peng'!$A$13," "))))))))))</f>
        <v xml:space="preserve"> </v>
      </c>
      <c r="Z52" s="150" t="str">
        <f>IF('Koreksi (p)'!BW53='Isian Keg Perb &amp; Peng'!BJ$4,'Isian Keg Perb &amp; Peng'!$A$4,IF('Koreksi (p)'!BW53='Isian Keg Perb &amp; Peng'!BJ$5,'Isian Keg Perb &amp; Peng'!$A$5,IF('Koreksi (p)'!BW53='Isian Keg Perb &amp; Peng'!BJ$6,'Isian Keg Perb &amp; Peng'!$A$6,IF('Koreksi (p)'!BW53='Isian Keg Perb &amp; Peng'!BJ$7,'Isian Keg Perb &amp; Peng'!$A$7,IF('Koreksi (p)'!BW53='Isian Keg Perb &amp; Peng'!BJ$8,'Isian Keg Perb &amp; Peng'!$A$8,IF('Koreksi (p)'!BW53='Isian Keg Perb &amp; Peng'!BJ$9,'Isian Keg Perb &amp; Peng'!$A$9,IF('Koreksi (p)'!BW53='Isian Keg Perb &amp; Peng'!BJ$10,'Isian Keg Perb &amp; Peng'!$A$10,IF('Koreksi (p)'!BW53='Isian Keg Perb &amp; Peng'!BJ$11,'Isian Keg Perb &amp; Peng'!$A$11,IF('Koreksi (p)'!BW53='Isian Keg Perb &amp; Peng'!BJ$12,'Isian Keg Perb &amp; Peng'!$A$12,IF('Koreksi (p)'!BW53='Isian Keg Perb &amp; Peng'!BJ$13,'Isian Keg Perb &amp; Peng'!$A$13," "))))))))))</f>
        <v xml:space="preserve"> </v>
      </c>
      <c r="AA52" s="150" t="str">
        <f>IF('Koreksi (p)'!BX53='Isian Keg Perb &amp; Peng'!BK$4,'Isian Keg Perb &amp; Peng'!$A$4,IF('Koreksi (p)'!BX53='Isian Keg Perb &amp; Peng'!BK$5,'Isian Keg Perb &amp; Peng'!$A$5,IF('Koreksi (p)'!BX53='Isian Keg Perb &amp; Peng'!BK$6,'Isian Keg Perb &amp; Peng'!$A$6,IF('Koreksi (p)'!BX53='Isian Keg Perb &amp; Peng'!BK$7,'Isian Keg Perb &amp; Peng'!$A$7,IF('Koreksi (p)'!BX53='Isian Keg Perb &amp; Peng'!BK$8,'Isian Keg Perb &amp; Peng'!$A$8,IF('Koreksi (p)'!BX53='Isian Keg Perb &amp; Peng'!BK$9,'Isian Keg Perb &amp; Peng'!$A$9,IF('Koreksi (p)'!BX53='Isian Keg Perb &amp; Peng'!BK$10,'Isian Keg Perb &amp; Peng'!$A$10,IF('Koreksi (p)'!BX53='Isian Keg Perb &amp; Peng'!BK$11,'Isian Keg Perb &amp; Peng'!$A$11,IF('Koreksi (p)'!BX53='Isian Keg Perb &amp; Peng'!BK$12,'Isian Keg Perb &amp; Peng'!$A$12,IF('Koreksi (p)'!BX53='Isian Keg Perb &amp; Peng'!BK$13,'Isian Keg Perb &amp; Peng'!$A$13," "))))))))))</f>
        <v xml:space="preserve"> </v>
      </c>
      <c r="AB52" s="150" t="str">
        <f>IF('Koreksi (p)'!BY53='Isian Keg Perb &amp; Peng'!BL$4,'Isian Keg Perb &amp; Peng'!$A$4,IF('Koreksi (p)'!BY53='Isian Keg Perb &amp; Peng'!BL$5,'Isian Keg Perb &amp; Peng'!$A$5,IF('Koreksi (p)'!BY53='Isian Keg Perb &amp; Peng'!BL$6,'Isian Keg Perb &amp; Peng'!$A$6,IF('Koreksi (p)'!BY53='Isian Keg Perb &amp; Peng'!BL$7,'Isian Keg Perb &amp; Peng'!$A$7,IF('Koreksi (p)'!BY53='Isian Keg Perb &amp; Peng'!BL$8,'Isian Keg Perb &amp; Peng'!$A$8,IF('Koreksi (p)'!BY53='Isian Keg Perb &amp; Peng'!BL$9,'Isian Keg Perb &amp; Peng'!$A$9,IF('Koreksi (p)'!BY53='Isian Keg Perb &amp; Peng'!BL$10,'Isian Keg Perb &amp; Peng'!$A$10,IF('Koreksi (p)'!BY53='Isian Keg Perb &amp; Peng'!BL$11,'Isian Keg Perb &amp; Peng'!$A$11,IF('Koreksi (p)'!BY53='Isian Keg Perb &amp; Peng'!BL$12,'Isian Keg Perb &amp; Peng'!$A$12,IF('Koreksi (p)'!BY53='Isian Keg Perb &amp; Peng'!BL$13,'Isian Keg Perb &amp; Peng'!$A$13," "))))))))))</f>
        <v xml:space="preserve"> </v>
      </c>
      <c r="AC52" s="150" t="str">
        <f>IF('Koreksi (p)'!BZ53='Isian Keg Perb &amp; Peng'!BM$4,'Isian Keg Perb &amp; Peng'!$A$4,IF('Koreksi (p)'!BZ53='Isian Keg Perb &amp; Peng'!BM$5,'Isian Keg Perb &amp; Peng'!$A$5,IF('Koreksi (p)'!BZ53='Isian Keg Perb &amp; Peng'!BM$6,'Isian Keg Perb &amp; Peng'!$A$6,IF('Koreksi (p)'!BZ53='Isian Keg Perb &amp; Peng'!BM$7,'Isian Keg Perb &amp; Peng'!$A$7,IF('Koreksi (p)'!BZ53='Isian Keg Perb &amp; Peng'!BM$8,'Isian Keg Perb &amp; Peng'!$A$8,IF('Koreksi (p)'!BZ53='Isian Keg Perb &amp; Peng'!BM$9,'Isian Keg Perb &amp; Peng'!$A$9,IF('Koreksi (p)'!BZ53='Isian Keg Perb &amp; Peng'!BM$10,'Isian Keg Perb &amp; Peng'!$A$10,IF('Koreksi (p)'!BZ53='Isian Keg Perb &amp; Peng'!BM$11,'Isian Keg Perb &amp; Peng'!$A$11,IF('Koreksi (p)'!BZ53='Isian Keg Perb &amp; Peng'!BM$12,'Isian Keg Perb &amp; Peng'!$A$12,IF('Koreksi (p)'!BZ53='Isian Keg Perb &amp; Peng'!BM$13,'Isian Keg Perb &amp; Peng'!$A$13," "))))))))))</f>
        <v xml:space="preserve"> </v>
      </c>
      <c r="AD52" s="150" t="str">
        <f>IF('Koreksi (p)'!CA53='Isian Keg Perb &amp; Peng'!BN$4,'Isian Keg Perb &amp; Peng'!$A$4,IF('Koreksi (p)'!CA53='Isian Keg Perb &amp; Peng'!BN$5,'Isian Keg Perb &amp; Peng'!$A$5,IF('Koreksi (p)'!CA53='Isian Keg Perb &amp; Peng'!BN$6,'Isian Keg Perb &amp; Peng'!$A$6,IF('Koreksi (p)'!CA53='Isian Keg Perb &amp; Peng'!BN$7,'Isian Keg Perb &amp; Peng'!$A$7,IF('Koreksi (p)'!CA53='Isian Keg Perb &amp; Peng'!BN$8,'Isian Keg Perb &amp; Peng'!$A$8,IF('Koreksi (p)'!CA53='Isian Keg Perb &amp; Peng'!BN$9,'Isian Keg Perb &amp; Peng'!$A$9,IF('Koreksi (p)'!CA53='Isian Keg Perb &amp; Peng'!BN$10,'Isian Keg Perb &amp; Peng'!$A$10,IF('Koreksi (p)'!CA53='Isian Keg Perb &amp; Peng'!BN$11,'Isian Keg Perb &amp; Peng'!$A$11,IF('Koreksi (p)'!CA53='Isian Keg Perb &amp; Peng'!BN$12,'Isian Keg Perb &amp; Peng'!$A$12,IF('Koreksi (p)'!CA53='Isian Keg Perb &amp; Peng'!BN$13,'Isian Keg Perb &amp; Peng'!$A$13," "))))))))))</f>
        <v xml:space="preserve"> </v>
      </c>
      <c r="AE52" s="150" t="str">
        <f>IF('Koreksi (p)'!CB53='Isian Keg Perb &amp; Peng'!BO$4,'Isian Keg Perb &amp; Peng'!$A$4,IF('Koreksi (p)'!CB53='Isian Keg Perb &amp; Peng'!BO$5,'Isian Keg Perb &amp; Peng'!$A$5,IF('Koreksi (p)'!CB53='Isian Keg Perb &amp; Peng'!BO$6,'Isian Keg Perb &amp; Peng'!$A$6,IF('Koreksi (p)'!CB53='Isian Keg Perb &amp; Peng'!BO$7,'Isian Keg Perb &amp; Peng'!$A$7,IF('Koreksi (p)'!CB53='Isian Keg Perb &amp; Peng'!BO$8,'Isian Keg Perb &amp; Peng'!$A$8,IF('Koreksi (p)'!CB53='Isian Keg Perb &amp; Peng'!BO$9,'Isian Keg Perb &amp; Peng'!$A$9,IF('Koreksi (p)'!CB53='Isian Keg Perb &amp; Peng'!BO$10,'Isian Keg Perb &amp; Peng'!$A$10,IF('Koreksi (p)'!CB53='Isian Keg Perb &amp; Peng'!BO$11,'Isian Keg Perb &amp; Peng'!$A$11,IF('Koreksi (p)'!CB53='Isian Keg Perb &amp; Peng'!BO$12,'Isian Keg Perb &amp; Peng'!$A$12,IF('Koreksi (p)'!CB53='Isian Keg Perb &amp; Peng'!BO$13,'Isian Keg Perb &amp; Peng'!$A$13," "))))))))))</f>
        <v xml:space="preserve"> </v>
      </c>
      <c r="AF52" s="150" t="str">
        <f>IF('Koreksi (p)'!CC53='Isian Keg Perb &amp; Peng'!BP$4,'Isian Keg Perb &amp; Peng'!$A$4,IF('Koreksi (p)'!CC53='Isian Keg Perb &amp; Peng'!BP$5,'Isian Keg Perb &amp; Peng'!$A$5,IF('Koreksi (p)'!CC53='Isian Keg Perb &amp; Peng'!BP$6,'Isian Keg Perb &amp; Peng'!$A$6,IF('Koreksi (p)'!CC53='Isian Keg Perb &amp; Peng'!BP$7,'Isian Keg Perb &amp; Peng'!$A$7,IF('Koreksi (p)'!CC53='Isian Keg Perb &amp; Peng'!BP$8,'Isian Keg Perb &amp; Peng'!$A$8,IF('Koreksi (p)'!CC53='Isian Keg Perb &amp; Peng'!BP$9,'Isian Keg Perb &amp; Peng'!$A$9,IF('Koreksi (p)'!CC53='Isian Keg Perb &amp; Peng'!BP$10,'Isian Keg Perb &amp; Peng'!$A$10,IF('Koreksi (p)'!CC53='Isian Keg Perb &amp; Peng'!BP$11,'Isian Keg Perb &amp; Peng'!$A$11,IF('Koreksi (p)'!CC53='Isian Keg Perb &amp; Peng'!BP$12,'Isian Keg Perb &amp; Peng'!$A$12,IF('Koreksi (p)'!CC53='Isian Keg Perb &amp; Peng'!BP$13,'Isian Keg Perb &amp; Peng'!$A$13," "))))))))))</f>
        <v xml:space="preserve"> </v>
      </c>
      <c r="AG52" s="150" t="str">
        <f>IF('Koreksi (p)'!CD53='Isian Keg Perb &amp; Peng'!BQ$4,'Isian Keg Perb &amp; Peng'!$A$4,IF('Koreksi (p)'!CD53='Isian Keg Perb &amp; Peng'!BQ$5,'Isian Keg Perb &amp; Peng'!$A$5,IF('Koreksi (p)'!CD53='Isian Keg Perb &amp; Peng'!BQ$6,'Isian Keg Perb &amp; Peng'!$A$6,IF('Koreksi (p)'!CD53='Isian Keg Perb &amp; Peng'!BQ$7,'Isian Keg Perb &amp; Peng'!$A$7,IF('Koreksi (p)'!CD53='Isian Keg Perb &amp; Peng'!BQ$8,'Isian Keg Perb &amp; Peng'!$A$8,IF('Koreksi (p)'!CD53='Isian Keg Perb &amp; Peng'!BQ$9,'Isian Keg Perb &amp; Peng'!$A$9,IF('Koreksi (p)'!CD53='Isian Keg Perb &amp; Peng'!BQ$10,'Isian Keg Perb &amp; Peng'!$A$10,IF('Koreksi (p)'!CD53='Isian Keg Perb &amp; Peng'!BQ$11,'Isian Keg Perb &amp; Peng'!$A$11,IF('Koreksi (p)'!CD53='Isian Keg Perb &amp; Peng'!BQ$12,'Isian Keg Perb &amp; Peng'!$A$12,IF('Koreksi (p)'!CD53='Isian Keg Perb &amp; Peng'!BQ$13,'Isian Keg Perb &amp; Peng'!$A$13," "))))))))))</f>
        <v xml:space="preserve"> </v>
      </c>
      <c r="AH52" s="150" t="str">
        <f>IF('Koreksi (p)'!CE53='Isian Keg Perb &amp; Peng'!BR$4,'Isian Keg Perb &amp; Peng'!$A$4,IF('Koreksi (p)'!CE53='Isian Keg Perb &amp; Peng'!BR$5,'Isian Keg Perb &amp; Peng'!$A$5,IF('Koreksi (p)'!CE53='Isian Keg Perb &amp; Peng'!BR$6,'Isian Keg Perb &amp; Peng'!$A$6,IF('Koreksi (p)'!CE53='Isian Keg Perb &amp; Peng'!BR$7,'Isian Keg Perb &amp; Peng'!$A$7,IF('Koreksi (p)'!CE53='Isian Keg Perb &amp; Peng'!BR$8,'Isian Keg Perb &amp; Peng'!$A$8,IF('Koreksi (p)'!CE53='Isian Keg Perb &amp; Peng'!BR$9,'Isian Keg Perb &amp; Peng'!$A$9,IF('Koreksi (p)'!CE53='Isian Keg Perb &amp; Peng'!BR$10,'Isian Keg Perb &amp; Peng'!$A$10,IF('Koreksi (p)'!CE53='Isian Keg Perb &amp; Peng'!BR$11,'Isian Keg Perb &amp; Peng'!$A$11,IF('Koreksi (p)'!CE53='Isian Keg Perb &amp; Peng'!BR$12,'Isian Keg Perb &amp; Peng'!$A$12,IF('Koreksi (p)'!CE53='Isian Keg Perb &amp; Peng'!BR$13,'Isian Keg Perb &amp; Peng'!$A$13," "))))))))))</f>
        <v xml:space="preserve"> </v>
      </c>
      <c r="AI52" s="150" t="str">
        <f>IF('Koreksi (p)'!CF53='Isian Keg Perb &amp; Peng'!BS$4,'Isian Keg Perb &amp; Peng'!$A$4,IF('Koreksi (p)'!CF53='Isian Keg Perb &amp; Peng'!BS$5,'Isian Keg Perb &amp; Peng'!$A$5,IF('Koreksi (p)'!CF53='Isian Keg Perb &amp; Peng'!BS$6,'Isian Keg Perb &amp; Peng'!$A$6,IF('Koreksi (p)'!CF53='Isian Keg Perb &amp; Peng'!BS$7,'Isian Keg Perb &amp; Peng'!$A$7,IF('Koreksi (p)'!CF53='Isian Keg Perb &amp; Peng'!BS$8,'Isian Keg Perb &amp; Peng'!$A$8,IF('Koreksi (p)'!CF53='Isian Keg Perb &amp; Peng'!BS$9,'Isian Keg Perb &amp; Peng'!$A$9,IF('Koreksi (p)'!CF53='Isian Keg Perb &amp; Peng'!BS$10,'Isian Keg Perb &amp; Peng'!$A$10,IF('Koreksi (p)'!CF53='Isian Keg Perb &amp; Peng'!BS$11,'Isian Keg Perb &amp; Peng'!$A$11,IF('Koreksi (p)'!CF53='Isian Keg Perb &amp; Peng'!BS$12,'Isian Keg Perb &amp; Peng'!$A$12,IF('Koreksi (p)'!CF53='Isian Keg Perb &amp; Peng'!BS$13,'Isian Keg Perb &amp; Peng'!$A$13," "))))))))))</f>
        <v xml:space="preserve"> </v>
      </c>
      <c r="AJ52" s="150" t="str">
        <f>IF('Koreksi (p)'!CG53='Isian Keg Perb &amp; Peng'!BT$4,'Isian Keg Perb &amp; Peng'!$A$4,IF('Koreksi (p)'!CG53='Isian Keg Perb &amp; Peng'!BT$5,'Isian Keg Perb &amp; Peng'!$A$5,IF('Koreksi (p)'!CG53='Isian Keg Perb &amp; Peng'!BT$6,'Isian Keg Perb &amp; Peng'!$A$6,IF('Koreksi (p)'!CG53='Isian Keg Perb &amp; Peng'!BT$7,'Isian Keg Perb &amp; Peng'!$A$7,IF('Koreksi (p)'!CG53='Isian Keg Perb &amp; Peng'!BT$8,'Isian Keg Perb &amp; Peng'!$A$8,IF('Koreksi (p)'!CG53='Isian Keg Perb &amp; Peng'!BT$9,'Isian Keg Perb &amp; Peng'!$A$9,IF('Koreksi (p)'!CG53='Isian Keg Perb &amp; Peng'!BT$10,'Isian Keg Perb &amp; Peng'!$A$10,IF('Koreksi (p)'!CG53='Isian Keg Perb &amp; Peng'!BT$11,'Isian Keg Perb &amp; Peng'!$A$11,IF('Koreksi (p)'!CG53='Isian Keg Perb &amp; Peng'!BT$12,'Isian Keg Perb &amp; Peng'!$A$12,IF('Koreksi (p)'!CG53='Isian Keg Perb &amp; Peng'!BT$13,'Isian Keg Perb &amp; Peng'!$A$13," "))))))))))</f>
        <v xml:space="preserve"> </v>
      </c>
      <c r="AK52" s="150" t="str">
        <f>IF('Koreksi (p)'!CH53='Isian Keg Perb &amp; Peng'!BU$4,'Isian Keg Perb &amp; Peng'!$A$4,IF('Koreksi (p)'!CH53='Isian Keg Perb &amp; Peng'!BU$5,'Isian Keg Perb &amp; Peng'!$A$5,IF('Koreksi (p)'!CH53='Isian Keg Perb &amp; Peng'!BU$6,'Isian Keg Perb &amp; Peng'!$A$6,IF('Koreksi (p)'!CH53='Isian Keg Perb &amp; Peng'!BU$7,'Isian Keg Perb &amp; Peng'!$A$7,IF('Koreksi (p)'!CH53='Isian Keg Perb &amp; Peng'!BU$8,'Isian Keg Perb &amp; Peng'!$A$8,IF('Koreksi (p)'!CH53='Isian Keg Perb &amp; Peng'!BU$9,'Isian Keg Perb &amp; Peng'!$A$9,IF('Koreksi (p)'!CH53='Isian Keg Perb &amp; Peng'!BU$10,'Isian Keg Perb &amp; Peng'!$A$10,IF('Koreksi (p)'!CH53='Isian Keg Perb &amp; Peng'!BU$11,'Isian Keg Perb &amp; Peng'!$A$11,IF('Koreksi (p)'!CH53='Isian Keg Perb &amp; Peng'!BU$12,'Isian Keg Perb &amp; Peng'!$A$12,IF('Koreksi (p)'!CH53='Isian Keg Perb &amp; Peng'!BU$13,'Isian Keg Perb &amp; Peng'!$A$13," "))))))))))</f>
        <v xml:space="preserve"> </v>
      </c>
      <c r="AL52" s="150" t="str">
        <f>IF('Koreksi (p)'!CI53='Isian Keg Perb &amp; Peng'!BV$4,'Isian Keg Perb &amp; Peng'!$A$4,IF('Koreksi (p)'!CI53='Isian Keg Perb &amp; Peng'!BV$5,'Isian Keg Perb &amp; Peng'!$A$5,IF('Koreksi (p)'!CI53='Isian Keg Perb &amp; Peng'!BV$6,'Isian Keg Perb &amp; Peng'!$A$6,IF('Koreksi (p)'!CI53='Isian Keg Perb &amp; Peng'!BV$7,'Isian Keg Perb &amp; Peng'!$A$7,IF('Koreksi (p)'!CI53='Isian Keg Perb &amp; Peng'!BV$8,'Isian Keg Perb &amp; Peng'!$A$8,IF('Koreksi (p)'!CI53='Isian Keg Perb &amp; Peng'!BV$9,'Isian Keg Perb &amp; Peng'!$A$9,IF('Koreksi (p)'!CI53='Isian Keg Perb &amp; Peng'!BV$10,'Isian Keg Perb &amp; Peng'!$A$10,IF('Koreksi (p)'!CI53='Isian Keg Perb &amp; Peng'!BV$11,'Isian Keg Perb &amp; Peng'!$A$11,IF('Koreksi (p)'!CI53='Isian Keg Perb &amp; Peng'!BV$12,'Isian Keg Perb &amp; Peng'!$A$12,IF('Koreksi (p)'!CI53='Isian Keg Perb &amp; Peng'!BV$13,'Isian Keg Perb &amp; Peng'!$A$13," "))))))))))</f>
        <v xml:space="preserve"> </v>
      </c>
      <c r="AM52" s="150" t="str">
        <f>IF('Koreksi (p)'!CJ53='Isian Keg Perb &amp; Peng'!BW$4,'Isian Keg Perb &amp; Peng'!$A$4,IF('Koreksi (p)'!CJ53='Isian Keg Perb &amp; Peng'!BW$5,'Isian Keg Perb &amp; Peng'!$A$5,IF('Koreksi (p)'!CJ53='Isian Keg Perb &amp; Peng'!BW$6,'Isian Keg Perb &amp; Peng'!$A$6,IF('Koreksi (p)'!CJ53='Isian Keg Perb &amp; Peng'!BW$7,'Isian Keg Perb &amp; Peng'!$A$7,IF('Koreksi (p)'!CJ53='Isian Keg Perb &amp; Peng'!BW$8,'Isian Keg Perb &amp; Peng'!$A$8,IF('Koreksi (p)'!CJ53='Isian Keg Perb &amp; Peng'!BW$9,'Isian Keg Perb &amp; Peng'!$A$9,IF('Koreksi (p)'!CJ53='Isian Keg Perb &amp; Peng'!BW$10,'Isian Keg Perb &amp; Peng'!$A$10,IF('Koreksi (p)'!CJ53='Isian Keg Perb &amp; Peng'!BW$11,'Isian Keg Perb &amp; Peng'!$A$11,IF('Koreksi (p)'!CJ53='Isian Keg Perb &amp; Peng'!BW$12,'Isian Keg Perb &amp; Peng'!$A$12,IF('Koreksi (p)'!CJ53='Isian Keg Perb &amp; Peng'!BW$13,'Isian Keg Perb &amp; Peng'!$A$13," "))))))))))</f>
        <v xml:space="preserve"> </v>
      </c>
      <c r="AN52" s="150" t="str">
        <f>IF('Koreksi (p)'!CK53='Isian Keg Perb &amp; Peng'!BX$4,'Isian Keg Perb &amp; Peng'!$A$4,IF('Koreksi (p)'!CK53='Isian Keg Perb &amp; Peng'!BX$5,'Isian Keg Perb &amp; Peng'!$A$5,IF('Koreksi (p)'!CK53='Isian Keg Perb &amp; Peng'!BX$6,'Isian Keg Perb &amp; Peng'!$A$6,IF('Koreksi (p)'!CK53='Isian Keg Perb &amp; Peng'!BX$7,'Isian Keg Perb &amp; Peng'!$A$7,IF('Koreksi (p)'!CK53='Isian Keg Perb &amp; Peng'!BX$8,'Isian Keg Perb &amp; Peng'!$A$8,IF('Koreksi (p)'!CK53='Isian Keg Perb &amp; Peng'!BX$9,'Isian Keg Perb &amp; Peng'!$A$9,IF('Koreksi (p)'!CK53='Isian Keg Perb &amp; Peng'!BX$10,'Isian Keg Perb &amp; Peng'!$A$10,IF('Koreksi (p)'!CK53='Isian Keg Perb &amp; Peng'!BX$11,'Isian Keg Perb &amp; Peng'!$A$11,IF('Koreksi (p)'!CK53='Isian Keg Perb &amp; Peng'!BX$12,'Isian Keg Perb &amp; Peng'!$A$12,IF('Koreksi (p)'!CK53='Isian Keg Perb &amp; Peng'!BX$13,'Isian Keg Perb &amp; Peng'!$A$13," "))))))))))</f>
        <v xml:space="preserve"> </v>
      </c>
      <c r="AO52" s="150" t="str">
        <f>IF('Koreksi (p)'!CL53='Isian Keg Perb &amp; Peng'!BY$4,'Isian Keg Perb &amp; Peng'!$A$4,IF('Koreksi (p)'!CL53='Isian Keg Perb &amp; Peng'!BY$5,'Isian Keg Perb &amp; Peng'!$A$5,IF('Koreksi (p)'!CL53='Isian Keg Perb &amp; Peng'!BY$6,'Isian Keg Perb &amp; Peng'!$A$6,IF('Koreksi (p)'!CL53='Isian Keg Perb &amp; Peng'!BY$7,'Isian Keg Perb &amp; Peng'!$A$7,IF('Koreksi (p)'!CL53='Isian Keg Perb &amp; Peng'!BY$8,'Isian Keg Perb &amp; Peng'!$A$8,IF('Koreksi (p)'!CL53='Isian Keg Perb &amp; Peng'!BY$9,'Isian Keg Perb &amp; Peng'!$A$9,IF('Koreksi (p)'!CL53='Isian Keg Perb &amp; Peng'!BY$10,'Isian Keg Perb &amp; Peng'!$A$10,IF('Koreksi (p)'!CL53='Isian Keg Perb &amp; Peng'!BY$11,'Isian Keg Perb &amp; Peng'!$A$11,IF('Koreksi (p)'!CL53='Isian Keg Perb &amp; Peng'!BY$12,'Isian Keg Perb &amp; Peng'!$A$12,IF('Koreksi (p)'!CL53='Isian Keg Perb &amp; Peng'!BY$13,'Isian Keg Perb &amp; Peng'!$A$13," "))))))))))</f>
        <v xml:space="preserve"> </v>
      </c>
      <c r="AP52" s="150" t="str">
        <f>IF('Koreksi (p)'!CM53='Isian Keg Perb &amp; Peng'!BZ$4,'Isian Keg Perb &amp; Peng'!$A$4,IF('Koreksi (p)'!CM53='Isian Keg Perb &amp; Peng'!BZ$5,'Isian Keg Perb &amp; Peng'!$A$5,IF('Koreksi (p)'!CM53='Isian Keg Perb &amp; Peng'!BZ$6,'Isian Keg Perb &amp; Peng'!$A$6,IF('Koreksi (p)'!CM53='Isian Keg Perb &amp; Peng'!BZ$7,'Isian Keg Perb &amp; Peng'!$A$7,IF('Koreksi (p)'!CM53='Isian Keg Perb &amp; Peng'!BZ$8,'Isian Keg Perb &amp; Peng'!$A$8,IF('Koreksi (p)'!CM53='Isian Keg Perb &amp; Peng'!BZ$9,'Isian Keg Perb &amp; Peng'!$A$9,IF('Koreksi (p)'!CM53='Isian Keg Perb &amp; Peng'!BZ$10,'Isian Keg Perb &amp; Peng'!$A$10,IF('Koreksi (p)'!CM53='Isian Keg Perb &amp; Peng'!BZ$11,'Isian Keg Perb &amp; Peng'!$A$11,IF('Koreksi (p)'!CM53='Isian Keg Perb &amp; Peng'!BZ$12,'Isian Keg Perb &amp; Peng'!$A$12,IF('Koreksi (p)'!CM53='Isian Keg Perb &amp; Peng'!BZ$13,'Isian Keg Perb &amp; Peng'!$A$13," "))))))))))</f>
        <v xml:space="preserve"> </v>
      </c>
      <c r="AQ52" s="150" t="str">
        <f>IF('Koreksi (p)'!CN53='Isian Keg Perb &amp; Peng'!CA$4,'Isian Keg Perb &amp; Peng'!$A$4,IF('Koreksi (p)'!CN53='Isian Keg Perb &amp; Peng'!CA$5,'Isian Keg Perb &amp; Peng'!$A$5,IF('Koreksi (p)'!CN53='Isian Keg Perb &amp; Peng'!CA$6,'Isian Keg Perb &amp; Peng'!$A$6,IF('Koreksi (p)'!CN53='Isian Keg Perb &amp; Peng'!CA$7,'Isian Keg Perb &amp; Peng'!$A$7,IF('Koreksi (p)'!CN53='Isian Keg Perb &amp; Peng'!CA$8,'Isian Keg Perb &amp; Peng'!$A$8,IF('Koreksi (p)'!CN53='Isian Keg Perb &amp; Peng'!CA$9,'Isian Keg Perb &amp; Peng'!$A$9,IF('Koreksi (p)'!CN53='Isian Keg Perb &amp; Peng'!CA$10,'Isian Keg Perb &amp; Peng'!$A$10,IF('Koreksi (p)'!CN53='Isian Keg Perb &amp; Peng'!CA$11,'Isian Keg Perb &amp; Peng'!$A$11,IF('Koreksi (p)'!CN53='Isian Keg Perb &amp; Peng'!CA$12,'Isian Keg Perb &amp; Peng'!$A$12,IF('Koreksi (p)'!CN53='Isian Keg Perb &amp; Peng'!CA$13,'Isian Keg Perb &amp; Peng'!$A$13," "))))))))))</f>
        <v xml:space="preserve"> </v>
      </c>
      <c r="AR52" s="150" t="str">
        <f>IF('Koreksi (p)'!CO53='Isian Keg Perb &amp; Peng'!CB$4,'Isian Keg Perb &amp; Peng'!$A$4,IF('Koreksi (p)'!CO53='Isian Keg Perb &amp; Peng'!CB$5,'Isian Keg Perb &amp; Peng'!$A$5,IF('Koreksi (p)'!CO53='Isian Keg Perb &amp; Peng'!CB$6,'Isian Keg Perb &amp; Peng'!$A$6,IF('Koreksi (p)'!CO53='Isian Keg Perb &amp; Peng'!CB$7,'Isian Keg Perb &amp; Peng'!$A$7,IF('Koreksi (p)'!CO53='Isian Keg Perb &amp; Peng'!CB$8,'Isian Keg Perb &amp; Peng'!$A$8,IF('Koreksi (p)'!CO53='Isian Keg Perb &amp; Peng'!CB$9,'Isian Keg Perb &amp; Peng'!$A$9,IF('Koreksi (p)'!CO53='Isian Keg Perb &amp; Peng'!CB$10,'Isian Keg Perb &amp; Peng'!$A$10,IF('Koreksi (p)'!CO53='Isian Keg Perb &amp; Peng'!CB$11,'Isian Keg Perb &amp; Peng'!$A$11,IF('Koreksi (p)'!CO53='Isian Keg Perb &amp; Peng'!CB$12,'Isian Keg Perb &amp; Peng'!$A$12,IF('Koreksi (p)'!CO53='Isian Keg Perb &amp; Peng'!CB$13,'Isian Keg Perb &amp; Peng'!$A$13," "))))))))))</f>
        <v xml:space="preserve"> </v>
      </c>
      <c r="AS52" s="150" t="str">
        <f>IF('Koreksi (p)'!CP53='Isian Keg Perb &amp; Peng'!CC$4,'Isian Keg Perb &amp; Peng'!$A$4,IF('Koreksi (p)'!CP53='Isian Keg Perb &amp; Peng'!CC$5,'Isian Keg Perb &amp; Peng'!$A$5,IF('Koreksi (p)'!CP53='Isian Keg Perb &amp; Peng'!CC$6,'Isian Keg Perb &amp; Peng'!$A$6,IF('Koreksi (p)'!CP53='Isian Keg Perb &amp; Peng'!CC$7,'Isian Keg Perb &amp; Peng'!$A$7,IF('Koreksi (p)'!CP53='Isian Keg Perb &amp; Peng'!CC$8,'Isian Keg Perb &amp; Peng'!$A$8,IF('Koreksi (p)'!CP53='Isian Keg Perb &amp; Peng'!CC$9,'Isian Keg Perb &amp; Peng'!$A$9,IF('Koreksi (p)'!CP53='Isian Keg Perb &amp; Peng'!CC$10,'Isian Keg Perb &amp; Peng'!$A$10,IF('Koreksi (p)'!CP53='Isian Keg Perb &amp; Peng'!CC$11,'Isian Keg Perb &amp; Peng'!$A$11,IF('Koreksi (p)'!CP53='Isian Keg Perb &amp; Peng'!CC$12,'Isian Keg Perb &amp; Peng'!$A$12,IF('Koreksi (p)'!CP53='Isian Keg Perb &amp; Peng'!CC$13,'Isian Keg Perb &amp; Peng'!$A$13," "))))))))))</f>
        <v xml:space="preserve"> </v>
      </c>
      <c r="AT52" s="150" t="str">
        <f t="shared" si="0"/>
        <v xml:space="preserve">                                        </v>
      </c>
      <c r="AU52" s="150" t="e">
        <f t="shared" si="1"/>
        <v>#VALUE!</v>
      </c>
      <c r="AV52" s="150" t="str">
        <f t="shared" si="2"/>
        <v/>
      </c>
      <c r="AW52" s="150" t="e">
        <f t="shared" si="3"/>
        <v>#VALUE!</v>
      </c>
      <c r="AX52" s="150" t="str">
        <f t="shared" si="4"/>
        <v/>
      </c>
      <c r="AY52" s="150" t="e">
        <f t="shared" si="5"/>
        <v>#VALUE!</v>
      </c>
      <c r="AZ52" s="150" t="str">
        <f t="shared" si="6"/>
        <v/>
      </c>
      <c r="BA52" s="150" t="e">
        <f t="shared" si="7"/>
        <v>#VALUE!</v>
      </c>
      <c r="BB52" s="150" t="str">
        <f t="shared" si="8"/>
        <v/>
      </c>
      <c r="BC52" s="150" t="e">
        <f t="shared" si="9"/>
        <v>#VALUE!</v>
      </c>
      <c r="BD52" s="150" t="str">
        <f t="shared" si="10"/>
        <v/>
      </c>
      <c r="BE52" s="150" t="e">
        <f t="shared" si="11"/>
        <v>#VALUE!</v>
      </c>
      <c r="BF52" s="150" t="str">
        <f t="shared" si="12"/>
        <v/>
      </c>
      <c r="BG52" s="150" t="e">
        <f t="shared" si="13"/>
        <v>#VALUE!</v>
      </c>
      <c r="BH52" s="150" t="str">
        <f t="shared" si="14"/>
        <v/>
      </c>
      <c r="BI52" s="150" t="e">
        <f t="shared" si="15"/>
        <v>#VALUE!</v>
      </c>
      <c r="BJ52" s="150" t="str">
        <f t="shared" si="16"/>
        <v/>
      </c>
      <c r="BK52" s="150" t="e">
        <f t="shared" si="17"/>
        <v>#VALUE!</v>
      </c>
      <c r="BL52" s="150" t="str">
        <f t="shared" si="18"/>
        <v/>
      </c>
      <c r="BM52" s="150" t="e">
        <f t="shared" si="19"/>
        <v>#VALUE!</v>
      </c>
      <c r="BN52" s="150" t="str">
        <f t="shared" si="20"/>
        <v/>
      </c>
      <c r="BO52" s="26" t="str">
        <f t="shared" si="21"/>
        <v/>
      </c>
      <c r="BP52" s="27" t="str">
        <f>IF(E52="X",'Isian Keg Perb &amp; Peng'!$CE$4,"")</f>
        <v/>
      </c>
      <c r="BQ52" s="27" t="str">
        <f>IF(E52="X",'Isian Keg Perb &amp; Peng'!$CF$4,"")</f>
        <v/>
      </c>
    </row>
    <row r="53" spans="1:69" s="30" customFormat="1" ht="59.25" hidden="1" customHeight="1">
      <c r="B53" s="27">
        <f>'Analisis (p)'!A55</f>
        <v>42</v>
      </c>
      <c r="C53" s="25">
        <f>'Analisis (p)'!B55</f>
        <v>0</v>
      </c>
      <c r="D53" s="32"/>
      <c r="E53" s="27" t="str">
        <f>'Analisis (p)'!CJ55</f>
        <v/>
      </c>
      <c r="F53" s="150" t="str">
        <f>IF('Koreksi (p)'!BC54='Isian Keg Perb &amp; Peng'!AP$4,'Isian Keg Perb &amp; Peng'!$A$4,IF('Koreksi (p)'!BC54='Isian Keg Perb &amp; Peng'!AP$5,'Isian Keg Perb &amp; Peng'!$A$5,IF('Koreksi (p)'!BC54='Isian Keg Perb &amp; Peng'!AP$6,'Isian Keg Perb &amp; Peng'!$A$6,IF('Koreksi (p)'!BC54='Isian Keg Perb &amp; Peng'!AP$7,'Isian Keg Perb &amp; Peng'!$A$7,IF('Koreksi (p)'!BC54='Isian Keg Perb &amp; Peng'!AP$8,'Isian Keg Perb &amp; Peng'!$A$8,IF('Koreksi (p)'!BC54='Isian Keg Perb &amp; Peng'!AP$9,'Isian Keg Perb &amp; Peng'!$A$9,IF('Koreksi (p)'!BC54='Isian Keg Perb &amp; Peng'!AP$10,'Isian Keg Perb &amp; Peng'!$A$10,IF('Koreksi (p)'!BC54='Isian Keg Perb &amp; Peng'!AP$11,'Isian Keg Perb &amp; Peng'!$A$11,IF('Koreksi (p)'!BC54='Isian Keg Perb &amp; Peng'!AP$12,'Isian Keg Perb &amp; Peng'!$A$12,IF('Koreksi (p)'!BC54='Isian Keg Perb &amp; Peng'!AP$13,'Isian Keg Perb &amp; Peng'!$A$13," "))))))))))</f>
        <v xml:space="preserve"> </v>
      </c>
      <c r="G53" s="150" t="str">
        <f>IF('Koreksi (p)'!BD54='Isian Keg Perb &amp; Peng'!AQ$4,'Isian Keg Perb &amp; Peng'!$A$4,IF('Koreksi (p)'!BD54='Isian Keg Perb &amp; Peng'!AQ$5,'Isian Keg Perb &amp; Peng'!$A$5,IF('Koreksi (p)'!BD54='Isian Keg Perb &amp; Peng'!AQ$6,'Isian Keg Perb &amp; Peng'!$A$6,IF('Koreksi (p)'!BD54='Isian Keg Perb &amp; Peng'!AQ$7,'Isian Keg Perb &amp; Peng'!$A$7,IF('Koreksi (p)'!BD54='Isian Keg Perb &amp; Peng'!AQ$8,'Isian Keg Perb &amp; Peng'!$A$8,IF('Koreksi (p)'!BD54='Isian Keg Perb &amp; Peng'!AQ$9,'Isian Keg Perb &amp; Peng'!$A$9,IF('Koreksi (p)'!BD54='Isian Keg Perb &amp; Peng'!AQ$10,'Isian Keg Perb &amp; Peng'!$A$10,IF('Koreksi (p)'!BD54='Isian Keg Perb &amp; Peng'!AQ$11,'Isian Keg Perb &amp; Peng'!$A$11,IF('Koreksi (p)'!BD54='Isian Keg Perb &amp; Peng'!AQ$12,'Isian Keg Perb &amp; Peng'!$A$12,IF('Koreksi (p)'!BD54='Isian Keg Perb &amp; Peng'!AQ$13,'Isian Keg Perb &amp; Peng'!$A$13," "))))))))))</f>
        <v xml:space="preserve"> </v>
      </c>
      <c r="H53" s="150" t="str">
        <f>IF('Koreksi (p)'!BE54='Isian Keg Perb &amp; Peng'!AR$4,'Isian Keg Perb &amp; Peng'!$A$4,IF('Koreksi (p)'!BE54='Isian Keg Perb &amp; Peng'!AR$5,'Isian Keg Perb &amp; Peng'!$A$5,IF('Koreksi (p)'!BE54='Isian Keg Perb &amp; Peng'!AR$6,'Isian Keg Perb &amp; Peng'!$A$6,IF('Koreksi (p)'!BE54='Isian Keg Perb &amp; Peng'!AR$7,'Isian Keg Perb &amp; Peng'!$A$7,IF('Koreksi (p)'!BE54='Isian Keg Perb &amp; Peng'!AR$8,'Isian Keg Perb &amp; Peng'!$A$8,IF('Koreksi (p)'!BE54='Isian Keg Perb &amp; Peng'!AR$9,'Isian Keg Perb &amp; Peng'!$A$9,IF('Koreksi (p)'!BE54='Isian Keg Perb &amp; Peng'!AR$10,'Isian Keg Perb &amp; Peng'!$A$10,IF('Koreksi (p)'!BE54='Isian Keg Perb &amp; Peng'!AR$11,'Isian Keg Perb &amp; Peng'!$A$11,IF('Koreksi (p)'!BE54='Isian Keg Perb &amp; Peng'!AR$12,'Isian Keg Perb &amp; Peng'!$A$12,IF('Koreksi (p)'!BE54='Isian Keg Perb &amp; Peng'!AR$13,'Isian Keg Perb &amp; Peng'!$A$13," "))))))))))</f>
        <v xml:space="preserve"> </v>
      </c>
      <c r="I53" s="150" t="str">
        <f>IF('Koreksi (p)'!BF54='Isian Keg Perb &amp; Peng'!AS$4,'Isian Keg Perb &amp; Peng'!$A$4,IF('Koreksi (p)'!BF54='Isian Keg Perb &amp; Peng'!AS$5,'Isian Keg Perb &amp; Peng'!$A$5,IF('Koreksi (p)'!BF54='Isian Keg Perb &amp; Peng'!AS$6,'Isian Keg Perb &amp; Peng'!$A$6,IF('Koreksi (p)'!BF54='Isian Keg Perb &amp; Peng'!AS$7,'Isian Keg Perb &amp; Peng'!$A$7,IF('Koreksi (p)'!BF54='Isian Keg Perb &amp; Peng'!AS$8,'Isian Keg Perb &amp; Peng'!$A$8,IF('Koreksi (p)'!BF54='Isian Keg Perb &amp; Peng'!AS$9,'Isian Keg Perb &amp; Peng'!$A$9,IF('Koreksi (p)'!BF54='Isian Keg Perb &amp; Peng'!AS$10,'Isian Keg Perb &amp; Peng'!$A$10,IF('Koreksi (p)'!BF54='Isian Keg Perb &amp; Peng'!AS$11,'Isian Keg Perb &amp; Peng'!$A$11,IF('Koreksi (p)'!BF54='Isian Keg Perb &amp; Peng'!AS$12,'Isian Keg Perb &amp; Peng'!$A$12,IF('Koreksi (p)'!BF54='Isian Keg Perb &amp; Peng'!AS$13,'Isian Keg Perb &amp; Peng'!$A$13," "))))))))))</f>
        <v xml:space="preserve"> </v>
      </c>
      <c r="J53" s="150" t="str">
        <f>IF('Koreksi (p)'!BG54='Isian Keg Perb &amp; Peng'!AT$4,'Isian Keg Perb &amp; Peng'!$A$4,IF('Koreksi (p)'!BG54='Isian Keg Perb &amp; Peng'!AT$5,'Isian Keg Perb &amp; Peng'!$A$5,IF('Koreksi (p)'!BG54='Isian Keg Perb &amp; Peng'!AT$6,'Isian Keg Perb &amp; Peng'!$A$6,IF('Koreksi (p)'!BG54='Isian Keg Perb &amp; Peng'!AT$7,'Isian Keg Perb &amp; Peng'!$A$7,IF('Koreksi (p)'!BG54='Isian Keg Perb &amp; Peng'!AT$8,'Isian Keg Perb &amp; Peng'!$A$8,IF('Koreksi (p)'!BG54='Isian Keg Perb &amp; Peng'!AT$9,'Isian Keg Perb &amp; Peng'!$A$9,IF('Koreksi (p)'!BG54='Isian Keg Perb &amp; Peng'!AT$10,'Isian Keg Perb &amp; Peng'!$A$10,IF('Koreksi (p)'!BG54='Isian Keg Perb &amp; Peng'!AT$11,'Isian Keg Perb &amp; Peng'!$A$11,IF('Koreksi (p)'!BG54='Isian Keg Perb &amp; Peng'!AT$12,'Isian Keg Perb &amp; Peng'!$A$12,IF('Koreksi (p)'!BG54='Isian Keg Perb &amp; Peng'!AT$13,'Isian Keg Perb &amp; Peng'!$A$13," "))))))))))</f>
        <v xml:space="preserve"> </v>
      </c>
      <c r="K53" s="150" t="str">
        <f>IF('Koreksi (p)'!BH54='Isian Keg Perb &amp; Peng'!AU$4,'Isian Keg Perb &amp; Peng'!$A$4,IF('Koreksi (p)'!BH54='Isian Keg Perb &amp; Peng'!AU$5,'Isian Keg Perb &amp; Peng'!$A$5,IF('Koreksi (p)'!BH54='Isian Keg Perb &amp; Peng'!AU$6,'Isian Keg Perb &amp; Peng'!$A$6,IF('Koreksi (p)'!BH54='Isian Keg Perb &amp; Peng'!AU$7,'Isian Keg Perb &amp; Peng'!$A$7,IF('Koreksi (p)'!BH54='Isian Keg Perb &amp; Peng'!AU$8,'Isian Keg Perb &amp; Peng'!$A$8,IF('Koreksi (p)'!BH54='Isian Keg Perb &amp; Peng'!AU$9,'Isian Keg Perb &amp; Peng'!$A$9,IF('Koreksi (p)'!BH54='Isian Keg Perb &amp; Peng'!AU$10,'Isian Keg Perb &amp; Peng'!$A$10,IF('Koreksi (p)'!BH54='Isian Keg Perb &amp; Peng'!AU$11,'Isian Keg Perb &amp; Peng'!$A$11,IF('Koreksi (p)'!BH54='Isian Keg Perb &amp; Peng'!AU$12,'Isian Keg Perb &amp; Peng'!$A$12,IF('Koreksi (p)'!BH54='Isian Keg Perb &amp; Peng'!AU$13,'Isian Keg Perb &amp; Peng'!$A$13," "))))))))))</f>
        <v xml:space="preserve"> </v>
      </c>
      <c r="L53" s="150" t="str">
        <f>IF('Koreksi (p)'!BI54='Isian Keg Perb &amp; Peng'!AV$4,'Isian Keg Perb &amp; Peng'!$A$4,IF('Koreksi (p)'!BI54='Isian Keg Perb &amp; Peng'!AV$5,'Isian Keg Perb &amp; Peng'!$A$5,IF('Koreksi (p)'!BI54='Isian Keg Perb &amp; Peng'!AV$6,'Isian Keg Perb &amp; Peng'!$A$6,IF('Koreksi (p)'!BI54='Isian Keg Perb &amp; Peng'!AV$7,'Isian Keg Perb &amp; Peng'!$A$7,IF('Koreksi (p)'!BI54='Isian Keg Perb &amp; Peng'!AV$8,'Isian Keg Perb &amp; Peng'!$A$8,IF('Koreksi (p)'!BI54='Isian Keg Perb &amp; Peng'!AV$9,'Isian Keg Perb &amp; Peng'!$A$9,IF('Koreksi (p)'!BI54='Isian Keg Perb &amp; Peng'!AV$10,'Isian Keg Perb &amp; Peng'!$A$10,IF('Koreksi (p)'!BI54='Isian Keg Perb &amp; Peng'!AV$11,'Isian Keg Perb &amp; Peng'!$A$11,IF('Koreksi (p)'!BI54='Isian Keg Perb &amp; Peng'!AV$12,'Isian Keg Perb &amp; Peng'!$A$12,IF('Koreksi (p)'!BI54='Isian Keg Perb &amp; Peng'!AV$13,'Isian Keg Perb &amp; Peng'!$A$13," "))))))))))</f>
        <v xml:space="preserve"> </v>
      </c>
      <c r="M53" s="150" t="str">
        <f>IF('Koreksi (p)'!BJ54='Isian Keg Perb &amp; Peng'!AW$4,'Isian Keg Perb &amp; Peng'!$A$4,IF('Koreksi (p)'!BJ54='Isian Keg Perb &amp; Peng'!AW$5,'Isian Keg Perb &amp; Peng'!$A$5,IF('Koreksi (p)'!BJ54='Isian Keg Perb &amp; Peng'!AW$6,'Isian Keg Perb &amp; Peng'!$A$6,IF('Koreksi (p)'!BJ54='Isian Keg Perb &amp; Peng'!AW$7,'Isian Keg Perb &amp; Peng'!$A$7,IF('Koreksi (p)'!BJ54='Isian Keg Perb &amp; Peng'!AW$8,'Isian Keg Perb &amp; Peng'!$A$8,IF('Koreksi (p)'!BJ54='Isian Keg Perb &amp; Peng'!AW$9,'Isian Keg Perb &amp; Peng'!$A$9,IF('Koreksi (p)'!BJ54='Isian Keg Perb &amp; Peng'!AW$10,'Isian Keg Perb &amp; Peng'!$A$10,IF('Koreksi (p)'!BJ54='Isian Keg Perb &amp; Peng'!AW$11,'Isian Keg Perb &amp; Peng'!$A$11,IF('Koreksi (p)'!BJ54='Isian Keg Perb &amp; Peng'!AW$12,'Isian Keg Perb &amp; Peng'!$A$12,IF('Koreksi (p)'!BJ54='Isian Keg Perb &amp; Peng'!AW$13,'Isian Keg Perb &amp; Peng'!$A$13," "))))))))))</f>
        <v xml:space="preserve"> </v>
      </c>
      <c r="N53" s="150" t="str">
        <f>IF('Koreksi (p)'!BK54='Isian Keg Perb &amp; Peng'!AX$4,'Isian Keg Perb &amp; Peng'!$A$4,IF('Koreksi (p)'!BK54='Isian Keg Perb &amp; Peng'!AX$5,'Isian Keg Perb &amp; Peng'!$A$5,IF('Koreksi (p)'!BK54='Isian Keg Perb &amp; Peng'!AX$6,'Isian Keg Perb &amp; Peng'!$A$6,IF('Koreksi (p)'!BK54='Isian Keg Perb &amp; Peng'!AX$7,'Isian Keg Perb &amp; Peng'!$A$7,IF('Koreksi (p)'!BK54='Isian Keg Perb &amp; Peng'!AX$8,'Isian Keg Perb &amp; Peng'!$A$8,IF('Koreksi (p)'!BK54='Isian Keg Perb &amp; Peng'!AX$9,'Isian Keg Perb &amp; Peng'!$A$9,IF('Koreksi (p)'!BK54='Isian Keg Perb &amp; Peng'!AX$10,'Isian Keg Perb &amp; Peng'!$A$10,IF('Koreksi (p)'!BK54='Isian Keg Perb &amp; Peng'!AX$11,'Isian Keg Perb &amp; Peng'!$A$11,IF('Koreksi (p)'!BK54='Isian Keg Perb &amp; Peng'!AX$12,'Isian Keg Perb &amp; Peng'!$A$12,IF('Koreksi (p)'!BK54='Isian Keg Perb &amp; Peng'!AX$13,'Isian Keg Perb &amp; Peng'!$A$13," "))))))))))</f>
        <v xml:space="preserve"> </v>
      </c>
      <c r="O53" s="150" t="str">
        <f>IF('Koreksi (p)'!BL54='Isian Keg Perb &amp; Peng'!AY$4,'Isian Keg Perb &amp; Peng'!$A$4,IF('Koreksi (p)'!BL54='Isian Keg Perb &amp; Peng'!AY$5,'Isian Keg Perb &amp; Peng'!$A$5,IF('Koreksi (p)'!BL54='Isian Keg Perb &amp; Peng'!AY$6,'Isian Keg Perb &amp; Peng'!$A$6,IF('Koreksi (p)'!BL54='Isian Keg Perb &amp; Peng'!AY$7,'Isian Keg Perb &amp; Peng'!$A$7,IF('Koreksi (p)'!BL54='Isian Keg Perb &amp; Peng'!AY$8,'Isian Keg Perb &amp; Peng'!$A$8,IF('Koreksi (p)'!BL54='Isian Keg Perb &amp; Peng'!AY$9,'Isian Keg Perb &amp; Peng'!$A$9,IF('Koreksi (p)'!BL54='Isian Keg Perb &amp; Peng'!AY$10,'Isian Keg Perb &amp; Peng'!$A$10,IF('Koreksi (p)'!BL54='Isian Keg Perb &amp; Peng'!AY$11,'Isian Keg Perb &amp; Peng'!$A$11,IF('Koreksi (p)'!BL54='Isian Keg Perb &amp; Peng'!AY$12,'Isian Keg Perb &amp; Peng'!$A$12,IF('Koreksi (p)'!BL54='Isian Keg Perb &amp; Peng'!AY$13,'Isian Keg Perb &amp; Peng'!$A$13," "))))))))))</f>
        <v xml:space="preserve"> </v>
      </c>
      <c r="P53" s="150" t="str">
        <f>IF('Koreksi (p)'!BM54='Isian Keg Perb &amp; Peng'!AZ$4,'Isian Keg Perb &amp; Peng'!$A$4,IF('Koreksi (p)'!BM54='Isian Keg Perb &amp; Peng'!AZ$5,'Isian Keg Perb &amp; Peng'!$A$5,IF('Koreksi (p)'!BM54='Isian Keg Perb &amp; Peng'!AZ$6,'Isian Keg Perb &amp; Peng'!$A$6,IF('Koreksi (p)'!BM54='Isian Keg Perb &amp; Peng'!AZ$7,'Isian Keg Perb &amp; Peng'!$A$7,IF('Koreksi (p)'!BM54='Isian Keg Perb &amp; Peng'!AZ$8,'Isian Keg Perb &amp; Peng'!$A$8,IF('Koreksi (p)'!BM54='Isian Keg Perb &amp; Peng'!AZ$9,'Isian Keg Perb &amp; Peng'!$A$9,IF('Koreksi (p)'!BM54='Isian Keg Perb &amp; Peng'!AZ$10,'Isian Keg Perb &amp; Peng'!$A$10,IF('Koreksi (p)'!BM54='Isian Keg Perb &amp; Peng'!AZ$11,'Isian Keg Perb &amp; Peng'!$A$11,IF('Koreksi (p)'!BM54='Isian Keg Perb &amp; Peng'!AZ$12,'Isian Keg Perb &amp; Peng'!$A$12,IF('Koreksi (p)'!BM54='Isian Keg Perb &amp; Peng'!AZ$13,'Isian Keg Perb &amp; Peng'!$A$13," "))))))))))</f>
        <v xml:space="preserve"> </v>
      </c>
      <c r="Q53" s="150" t="str">
        <f>IF('Koreksi (p)'!BN54='Isian Keg Perb &amp; Peng'!BA$4,'Isian Keg Perb &amp; Peng'!$A$4,IF('Koreksi (p)'!BN54='Isian Keg Perb &amp; Peng'!BA$5,'Isian Keg Perb &amp; Peng'!$A$5,IF('Koreksi (p)'!BN54='Isian Keg Perb &amp; Peng'!BA$6,'Isian Keg Perb &amp; Peng'!$A$6,IF('Koreksi (p)'!BN54='Isian Keg Perb &amp; Peng'!BA$7,'Isian Keg Perb &amp; Peng'!$A$7,IF('Koreksi (p)'!BN54='Isian Keg Perb &amp; Peng'!BA$8,'Isian Keg Perb &amp; Peng'!$A$8,IF('Koreksi (p)'!BN54='Isian Keg Perb &amp; Peng'!BA$9,'Isian Keg Perb &amp; Peng'!$A$9,IF('Koreksi (p)'!BN54='Isian Keg Perb &amp; Peng'!BA$10,'Isian Keg Perb &amp; Peng'!$A$10,IF('Koreksi (p)'!BN54='Isian Keg Perb &amp; Peng'!BA$11,'Isian Keg Perb &amp; Peng'!$A$11,IF('Koreksi (p)'!BN54='Isian Keg Perb &amp; Peng'!BA$12,'Isian Keg Perb &amp; Peng'!$A$12,IF('Koreksi (p)'!BN54='Isian Keg Perb &amp; Peng'!BA$13,'Isian Keg Perb &amp; Peng'!$A$13," "))))))))))</f>
        <v xml:space="preserve"> </v>
      </c>
      <c r="R53" s="150" t="str">
        <f>IF('Koreksi (p)'!BO54='Isian Keg Perb &amp; Peng'!BB$4,'Isian Keg Perb &amp; Peng'!$A$4,IF('Koreksi (p)'!BO54='Isian Keg Perb &amp; Peng'!BB$5,'Isian Keg Perb &amp; Peng'!$A$5,IF('Koreksi (p)'!BO54='Isian Keg Perb &amp; Peng'!BB$6,'Isian Keg Perb &amp; Peng'!$A$6,IF('Koreksi (p)'!BO54='Isian Keg Perb &amp; Peng'!BB$7,'Isian Keg Perb &amp; Peng'!$A$7,IF('Koreksi (p)'!BO54='Isian Keg Perb &amp; Peng'!BB$8,'Isian Keg Perb &amp; Peng'!$A$8,IF('Koreksi (p)'!BO54='Isian Keg Perb &amp; Peng'!BB$9,'Isian Keg Perb &amp; Peng'!$A$9,IF('Koreksi (p)'!BO54='Isian Keg Perb &amp; Peng'!BB$10,'Isian Keg Perb &amp; Peng'!$A$10,IF('Koreksi (p)'!BO54='Isian Keg Perb &amp; Peng'!BB$11,'Isian Keg Perb &amp; Peng'!$A$11,IF('Koreksi (p)'!BO54='Isian Keg Perb &amp; Peng'!BB$12,'Isian Keg Perb &amp; Peng'!$A$12,IF('Koreksi (p)'!BO54='Isian Keg Perb &amp; Peng'!BB$13,'Isian Keg Perb &amp; Peng'!$A$13," "))))))))))</f>
        <v xml:space="preserve"> </v>
      </c>
      <c r="S53" s="150" t="str">
        <f>IF('Koreksi (p)'!BP54='Isian Keg Perb &amp; Peng'!BC$4,'Isian Keg Perb &amp; Peng'!$A$4,IF('Koreksi (p)'!BP54='Isian Keg Perb &amp; Peng'!BC$5,'Isian Keg Perb &amp; Peng'!$A$5,IF('Koreksi (p)'!BP54='Isian Keg Perb &amp; Peng'!BC$6,'Isian Keg Perb &amp; Peng'!$A$6,IF('Koreksi (p)'!BP54='Isian Keg Perb &amp; Peng'!BC$7,'Isian Keg Perb &amp; Peng'!$A$7,IF('Koreksi (p)'!BP54='Isian Keg Perb &amp; Peng'!BC$8,'Isian Keg Perb &amp; Peng'!$A$8,IF('Koreksi (p)'!BP54='Isian Keg Perb &amp; Peng'!BC$9,'Isian Keg Perb &amp; Peng'!$A$9,IF('Koreksi (p)'!BP54='Isian Keg Perb &amp; Peng'!BC$10,'Isian Keg Perb &amp; Peng'!$A$10,IF('Koreksi (p)'!BP54='Isian Keg Perb &amp; Peng'!BC$11,'Isian Keg Perb &amp; Peng'!$A$11,IF('Koreksi (p)'!BP54='Isian Keg Perb &amp; Peng'!BC$12,'Isian Keg Perb &amp; Peng'!$A$12,IF('Koreksi (p)'!BP54='Isian Keg Perb &amp; Peng'!BC$13,'Isian Keg Perb &amp; Peng'!$A$13," "))))))))))</f>
        <v xml:space="preserve"> </v>
      </c>
      <c r="T53" s="150" t="str">
        <f>IF('Koreksi (p)'!BQ54='Isian Keg Perb &amp; Peng'!BD$4,'Isian Keg Perb &amp; Peng'!$A$4,IF('Koreksi (p)'!BQ54='Isian Keg Perb &amp; Peng'!BD$5,'Isian Keg Perb &amp; Peng'!$A$5,IF('Koreksi (p)'!BQ54='Isian Keg Perb &amp; Peng'!BD$6,'Isian Keg Perb &amp; Peng'!$A$6,IF('Koreksi (p)'!BQ54='Isian Keg Perb &amp; Peng'!BD$7,'Isian Keg Perb &amp; Peng'!$A$7,IF('Koreksi (p)'!BQ54='Isian Keg Perb &amp; Peng'!BD$8,'Isian Keg Perb &amp; Peng'!$A$8,IF('Koreksi (p)'!BQ54='Isian Keg Perb &amp; Peng'!BD$9,'Isian Keg Perb &amp; Peng'!$A$9,IF('Koreksi (p)'!BQ54='Isian Keg Perb &amp; Peng'!BD$10,'Isian Keg Perb &amp; Peng'!$A$10,IF('Koreksi (p)'!BQ54='Isian Keg Perb &amp; Peng'!BD$11,'Isian Keg Perb &amp; Peng'!$A$11,IF('Koreksi (p)'!BQ54='Isian Keg Perb &amp; Peng'!BD$12,'Isian Keg Perb &amp; Peng'!$A$12,IF('Koreksi (p)'!BQ54='Isian Keg Perb &amp; Peng'!BD$13,'Isian Keg Perb &amp; Peng'!$A$13," "))))))))))</f>
        <v xml:space="preserve"> </v>
      </c>
      <c r="U53" s="150" t="str">
        <f>IF('Koreksi (p)'!BR54='Isian Keg Perb &amp; Peng'!BE$4,'Isian Keg Perb &amp; Peng'!$A$4,IF('Koreksi (p)'!BR54='Isian Keg Perb &amp; Peng'!BE$5,'Isian Keg Perb &amp; Peng'!$A$5,IF('Koreksi (p)'!BR54='Isian Keg Perb &amp; Peng'!BE$6,'Isian Keg Perb &amp; Peng'!$A$6,IF('Koreksi (p)'!BR54='Isian Keg Perb &amp; Peng'!BE$7,'Isian Keg Perb &amp; Peng'!$A$7,IF('Koreksi (p)'!BR54='Isian Keg Perb &amp; Peng'!BE$8,'Isian Keg Perb &amp; Peng'!$A$8,IF('Koreksi (p)'!BR54='Isian Keg Perb &amp; Peng'!BE$9,'Isian Keg Perb &amp; Peng'!$A$9,IF('Koreksi (p)'!BR54='Isian Keg Perb &amp; Peng'!BE$10,'Isian Keg Perb &amp; Peng'!$A$10,IF('Koreksi (p)'!BR54='Isian Keg Perb &amp; Peng'!BE$11,'Isian Keg Perb &amp; Peng'!$A$11,IF('Koreksi (p)'!BR54='Isian Keg Perb &amp; Peng'!BE$12,'Isian Keg Perb &amp; Peng'!$A$12,IF('Koreksi (p)'!BR54='Isian Keg Perb &amp; Peng'!BE$13,'Isian Keg Perb &amp; Peng'!$A$13," "))))))))))</f>
        <v xml:space="preserve"> </v>
      </c>
      <c r="V53" s="150" t="str">
        <f>IF('Koreksi (p)'!BS54='Isian Keg Perb &amp; Peng'!BF$4,'Isian Keg Perb &amp; Peng'!$A$4,IF('Koreksi (p)'!BS54='Isian Keg Perb &amp; Peng'!BF$5,'Isian Keg Perb &amp; Peng'!$A$5,IF('Koreksi (p)'!BS54='Isian Keg Perb &amp; Peng'!BF$6,'Isian Keg Perb &amp; Peng'!$A$6,IF('Koreksi (p)'!BS54='Isian Keg Perb &amp; Peng'!BF$7,'Isian Keg Perb &amp; Peng'!$A$7,IF('Koreksi (p)'!BS54='Isian Keg Perb &amp; Peng'!BF$8,'Isian Keg Perb &amp; Peng'!$A$8,IF('Koreksi (p)'!BS54='Isian Keg Perb &amp; Peng'!BF$9,'Isian Keg Perb &amp; Peng'!$A$9,IF('Koreksi (p)'!BS54='Isian Keg Perb &amp; Peng'!BF$10,'Isian Keg Perb &amp; Peng'!$A$10,IF('Koreksi (p)'!BS54='Isian Keg Perb &amp; Peng'!BF$11,'Isian Keg Perb &amp; Peng'!$A$11,IF('Koreksi (p)'!BS54='Isian Keg Perb &amp; Peng'!BF$12,'Isian Keg Perb &amp; Peng'!$A$12,IF('Koreksi (p)'!BS54='Isian Keg Perb &amp; Peng'!BF$13,'Isian Keg Perb &amp; Peng'!$A$13," "))))))))))</f>
        <v xml:space="preserve"> </v>
      </c>
      <c r="W53" s="150" t="str">
        <f>IF('Koreksi (p)'!BT54='Isian Keg Perb &amp; Peng'!BG$4,'Isian Keg Perb &amp; Peng'!$A$4,IF('Koreksi (p)'!BT54='Isian Keg Perb &amp; Peng'!BG$5,'Isian Keg Perb &amp; Peng'!$A$5,IF('Koreksi (p)'!BT54='Isian Keg Perb &amp; Peng'!BG$6,'Isian Keg Perb &amp; Peng'!$A$6,IF('Koreksi (p)'!BT54='Isian Keg Perb &amp; Peng'!BG$7,'Isian Keg Perb &amp; Peng'!$A$7,IF('Koreksi (p)'!BT54='Isian Keg Perb &amp; Peng'!BG$8,'Isian Keg Perb &amp; Peng'!$A$8,IF('Koreksi (p)'!BT54='Isian Keg Perb &amp; Peng'!BG$9,'Isian Keg Perb &amp; Peng'!$A$9,IF('Koreksi (p)'!BT54='Isian Keg Perb &amp; Peng'!BG$10,'Isian Keg Perb &amp; Peng'!$A$10,IF('Koreksi (p)'!BT54='Isian Keg Perb &amp; Peng'!BG$11,'Isian Keg Perb &amp; Peng'!$A$11,IF('Koreksi (p)'!BT54='Isian Keg Perb &amp; Peng'!BG$12,'Isian Keg Perb &amp; Peng'!$A$12,IF('Koreksi (p)'!BT54='Isian Keg Perb &amp; Peng'!BG$13,'Isian Keg Perb &amp; Peng'!$A$13," "))))))))))</f>
        <v xml:space="preserve"> </v>
      </c>
      <c r="X53" s="150" t="str">
        <f>IF('Koreksi (p)'!BU54='Isian Keg Perb &amp; Peng'!BH$4,'Isian Keg Perb &amp; Peng'!$A$4,IF('Koreksi (p)'!BU54='Isian Keg Perb &amp; Peng'!BH$5,'Isian Keg Perb &amp; Peng'!$A$5,IF('Koreksi (p)'!BU54='Isian Keg Perb &amp; Peng'!BH$6,'Isian Keg Perb &amp; Peng'!$A$6,IF('Koreksi (p)'!BU54='Isian Keg Perb &amp; Peng'!BH$7,'Isian Keg Perb &amp; Peng'!$A$7,IF('Koreksi (p)'!BU54='Isian Keg Perb &amp; Peng'!BH$8,'Isian Keg Perb &amp; Peng'!$A$8,IF('Koreksi (p)'!BU54='Isian Keg Perb &amp; Peng'!BH$9,'Isian Keg Perb &amp; Peng'!$A$9,IF('Koreksi (p)'!BU54='Isian Keg Perb &amp; Peng'!BH$10,'Isian Keg Perb &amp; Peng'!$A$10,IF('Koreksi (p)'!BU54='Isian Keg Perb &amp; Peng'!BH$11,'Isian Keg Perb &amp; Peng'!$A$11,IF('Koreksi (p)'!BU54='Isian Keg Perb &amp; Peng'!BH$12,'Isian Keg Perb &amp; Peng'!$A$12,IF('Koreksi (p)'!BU54='Isian Keg Perb &amp; Peng'!BH$13,'Isian Keg Perb &amp; Peng'!$A$13," "))))))))))</f>
        <v xml:space="preserve"> </v>
      </c>
      <c r="Y53" s="150" t="str">
        <f>IF('Koreksi (p)'!BV54='Isian Keg Perb &amp; Peng'!BI$4,'Isian Keg Perb &amp; Peng'!$A$4,IF('Koreksi (p)'!BV54='Isian Keg Perb &amp; Peng'!BI$5,'Isian Keg Perb &amp; Peng'!$A$5,IF('Koreksi (p)'!BV54='Isian Keg Perb &amp; Peng'!BI$6,'Isian Keg Perb &amp; Peng'!$A$6,IF('Koreksi (p)'!BV54='Isian Keg Perb &amp; Peng'!BI$7,'Isian Keg Perb &amp; Peng'!$A$7,IF('Koreksi (p)'!BV54='Isian Keg Perb &amp; Peng'!BI$8,'Isian Keg Perb &amp; Peng'!$A$8,IF('Koreksi (p)'!BV54='Isian Keg Perb &amp; Peng'!BI$9,'Isian Keg Perb &amp; Peng'!$A$9,IF('Koreksi (p)'!BV54='Isian Keg Perb &amp; Peng'!BI$10,'Isian Keg Perb &amp; Peng'!$A$10,IF('Koreksi (p)'!BV54='Isian Keg Perb &amp; Peng'!BI$11,'Isian Keg Perb &amp; Peng'!$A$11,IF('Koreksi (p)'!BV54='Isian Keg Perb &amp; Peng'!BI$12,'Isian Keg Perb &amp; Peng'!$A$12,IF('Koreksi (p)'!BV54='Isian Keg Perb &amp; Peng'!BI$13,'Isian Keg Perb &amp; Peng'!$A$13," "))))))))))</f>
        <v xml:space="preserve"> </v>
      </c>
      <c r="Z53" s="150" t="str">
        <f>IF('Koreksi (p)'!BW54='Isian Keg Perb &amp; Peng'!BJ$4,'Isian Keg Perb &amp; Peng'!$A$4,IF('Koreksi (p)'!BW54='Isian Keg Perb &amp; Peng'!BJ$5,'Isian Keg Perb &amp; Peng'!$A$5,IF('Koreksi (p)'!BW54='Isian Keg Perb &amp; Peng'!BJ$6,'Isian Keg Perb &amp; Peng'!$A$6,IF('Koreksi (p)'!BW54='Isian Keg Perb &amp; Peng'!BJ$7,'Isian Keg Perb &amp; Peng'!$A$7,IF('Koreksi (p)'!BW54='Isian Keg Perb &amp; Peng'!BJ$8,'Isian Keg Perb &amp; Peng'!$A$8,IF('Koreksi (p)'!BW54='Isian Keg Perb &amp; Peng'!BJ$9,'Isian Keg Perb &amp; Peng'!$A$9,IF('Koreksi (p)'!BW54='Isian Keg Perb &amp; Peng'!BJ$10,'Isian Keg Perb &amp; Peng'!$A$10,IF('Koreksi (p)'!BW54='Isian Keg Perb &amp; Peng'!BJ$11,'Isian Keg Perb &amp; Peng'!$A$11,IF('Koreksi (p)'!BW54='Isian Keg Perb &amp; Peng'!BJ$12,'Isian Keg Perb &amp; Peng'!$A$12,IF('Koreksi (p)'!BW54='Isian Keg Perb &amp; Peng'!BJ$13,'Isian Keg Perb &amp; Peng'!$A$13," "))))))))))</f>
        <v xml:space="preserve"> </v>
      </c>
      <c r="AA53" s="150" t="str">
        <f>IF('Koreksi (p)'!BX54='Isian Keg Perb &amp; Peng'!BK$4,'Isian Keg Perb &amp; Peng'!$A$4,IF('Koreksi (p)'!BX54='Isian Keg Perb &amp; Peng'!BK$5,'Isian Keg Perb &amp; Peng'!$A$5,IF('Koreksi (p)'!BX54='Isian Keg Perb &amp; Peng'!BK$6,'Isian Keg Perb &amp; Peng'!$A$6,IF('Koreksi (p)'!BX54='Isian Keg Perb &amp; Peng'!BK$7,'Isian Keg Perb &amp; Peng'!$A$7,IF('Koreksi (p)'!BX54='Isian Keg Perb &amp; Peng'!BK$8,'Isian Keg Perb &amp; Peng'!$A$8,IF('Koreksi (p)'!BX54='Isian Keg Perb &amp; Peng'!BK$9,'Isian Keg Perb &amp; Peng'!$A$9,IF('Koreksi (p)'!BX54='Isian Keg Perb &amp; Peng'!BK$10,'Isian Keg Perb &amp; Peng'!$A$10,IF('Koreksi (p)'!BX54='Isian Keg Perb &amp; Peng'!BK$11,'Isian Keg Perb &amp; Peng'!$A$11,IF('Koreksi (p)'!BX54='Isian Keg Perb &amp; Peng'!BK$12,'Isian Keg Perb &amp; Peng'!$A$12,IF('Koreksi (p)'!BX54='Isian Keg Perb &amp; Peng'!BK$13,'Isian Keg Perb &amp; Peng'!$A$13," "))))))))))</f>
        <v xml:space="preserve"> </v>
      </c>
      <c r="AB53" s="150" t="str">
        <f>IF('Koreksi (p)'!BY54='Isian Keg Perb &amp; Peng'!BL$4,'Isian Keg Perb &amp; Peng'!$A$4,IF('Koreksi (p)'!BY54='Isian Keg Perb &amp; Peng'!BL$5,'Isian Keg Perb &amp; Peng'!$A$5,IF('Koreksi (p)'!BY54='Isian Keg Perb &amp; Peng'!BL$6,'Isian Keg Perb &amp; Peng'!$A$6,IF('Koreksi (p)'!BY54='Isian Keg Perb &amp; Peng'!BL$7,'Isian Keg Perb &amp; Peng'!$A$7,IF('Koreksi (p)'!BY54='Isian Keg Perb &amp; Peng'!BL$8,'Isian Keg Perb &amp; Peng'!$A$8,IF('Koreksi (p)'!BY54='Isian Keg Perb &amp; Peng'!BL$9,'Isian Keg Perb &amp; Peng'!$A$9,IF('Koreksi (p)'!BY54='Isian Keg Perb &amp; Peng'!BL$10,'Isian Keg Perb &amp; Peng'!$A$10,IF('Koreksi (p)'!BY54='Isian Keg Perb &amp; Peng'!BL$11,'Isian Keg Perb &amp; Peng'!$A$11,IF('Koreksi (p)'!BY54='Isian Keg Perb &amp; Peng'!BL$12,'Isian Keg Perb &amp; Peng'!$A$12,IF('Koreksi (p)'!BY54='Isian Keg Perb &amp; Peng'!BL$13,'Isian Keg Perb &amp; Peng'!$A$13," "))))))))))</f>
        <v xml:space="preserve"> </v>
      </c>
      <c r="AC53" s="150" t="str">
        <f>IF('Koreksi (p)'!BZ54='Isian Keg Perb &amp; Peng'!BM$4,'Isian Keg Perb &amp; Peng'!$A$4,IF('Koreksi (p)'!BZ54='Isian Keg Perb &amp; Peng'!BM$5,'Isian Keg Perb &amp; Peng'!$A$5,IF('Koreksi (p)'!BZ54='Isian Keg Perb &amp; Peng'!BM$6,'Isian Keg Perb &amp; Peng'!$A$6,IF('Koreksi (p)'!BZ54='Isian Keg Perb &amp; Peng'!BM$7,'Isian Keg Perb &amp; Peng'!$A$7,IF('Koreksi (p)'!BZ54='Isian Keg Perb &amp; Peng'!BM$8,'Isian Keg Perb &amp; Peng'!$A$8,IF('Koreksi (p)'!BZ54='Isian Keg Perb &amp; Peng'!BM$9,'Isian Keg Perb &amp; Peng'!$A$9,IF('Koreksi (p)'!BZ54='Isian Keg Perb &amp; Peng'!BM$10,'Isian Keg Perb &amp; Peng'!$A$10,IF('Koreksi (p)'!BZ54='Isian Keg Perb &amp; Peng'!BM$11,'Isian Keg Perb &amp; Peng'!$A$11,IF('Koreksi (p)'!BZ54='Isian Keg Perb &amp; Peng'!BM$12,'Isian Keg Perb &amp; Peng'!$A$12,IF('Koreksi (p)'!BZ54='Isian Keg Perb &amp; Peng'!BM$13,'Isian Keg Perb &amp; Peng'!$A$13," "))))))))))</f>
        <v xml:space="preserve"> </v>
      </c>
      <c r="AD53" s="150" t="str">
        <f>IF('Koreksi (p)'!CA54='Isian Keg Perb &amp; Peng'!BN$4,'Isian Keg Perb &amp; Peng'!$A$4,IF('Koreksi (p)'!CA54='Isian Keg Perb &amp; Peng'!BN$5,'Isian Keg Perb &amp; Peng'!$A$5,IF('Koreksi (p)'!CA54='Isian Keg Perb &amp; Peng'!BN$6,'Isian Keg Perb &amp; Peng'!$A$6,IF('Koreksi (p)'!CA54='Isian Keg Perb &amp; Peng'!BN$7,'Isian Keg Perb &amp; Peng'!$A$7,IF('Koreksi (p)'!CA54='Isian Keg Perb &amp; Peng'!BN$8,'Isian Keg Perb &amp; Peng'!$A$8,IF('Koreksi (p)'!CA54='Isian Keg Perb &amp; Peng'!BN$9,'Isian Keg Perb &amp; Peng'!$A$9,IF('Koreksi (p)'!CA54='Isian Keg Perb &amp; Peng'!BN$10,'Isian Keg Perb &amp; Peng'!$A$10,IF('Koreksi (p)'!CA54='Isian Keg Perb &amp; Peng'!BN$11,'Isian Keg Perb &amp; Peng'!$A$11,IF('Koreksi (p)'!CA54='Isian Keg Perb &amp; Peng'!BN$12,'Isian Keg Perb &amp; Peng'!$A$12,IF('Koreksi (p)'!CA54='Isian Keg Perb &amp; Peng'!BN$13,'Isian Keg Perb &amp; Peng'!$A$13," "))))))))))</f>
        <v xml:space="preserve"> </v>
      </c>
      <c r="AE53" s="150" t="str">
        <f>IF('Koreksi (p)'!CB54='Isian Keg Perb &amp; Peng'!BO$4,'Isian Keg Perb &amp; Peng'!$A$4,IF('Koreksi (p)'!CB54='Isian Keg Perb &amp; Peng'!BO$5,'Isian Keg Perb &amp; Peng'!$A$5,IF('Koreksi (p)'!CB54='Isian Keg Perb &amp; Peng'!BO$6,'Isian Keg Perb &amp; Peng'!$A$6,IF('Koreksi (p)'!CB54='Isian Keg Perb &amp; Peng'!BO$7,'Isian Keg Perb &amp; Peng'!$A$7,IF('Koreksi (p)'!CB54='Isian Keg Perb &amp; Peng'!BO$8,'Isian Keg Perb &amp; Peng'!$A$8,IF('Koreksi (p)'!CB54='Isian Keg Perb &amp; Peng'!BO$9,'Isian Keg Perb &amp; Peng'!$A$9,IF('Koreksi (p)'!CB54='Isian Keg Perb &amp; Peng'!BO$10,'Isian Keg Perb &amp; Peng'!$A$10,IF('Koreksi (p)'!CB54='Isian Keg Perb &amp; Peng'!BO$11,'Isian Keg Perb &amp; Peng'!$A$11,IF('Koreksi (p)'!CB54='Isian Keg Perb &amp; Peng'!BO$12,'Isian Keg Perb &amp; Peng'!$A$12,IF('Koreksi (p)'!CB54='Isian Keg Perb &amp; Peng'!BO$13,'Isian Keg Perb &amp; Peng'!$A$13," "))))))))))</f>
        <v xml:space="preserve"> </v>
      </c>
      <c r="AF53" s="150" t="str">
        <f>IF('Koreksi (p)'!CC54='Isian Keg Perb &amp; Peng'!BP$4,'Isian Keg Perb &amp; Peng'!$A$4,IF('Koreksi (p)'!CC54='Isian Keg Perb &amp; Peng'!BP$5,'Isian Keg Perb &amp; Peng'!$A$5,IF('Koreksi (p)'!CC54='Isian Keg Perb &amp; Peng'!BP$6,'Isian Keg Perb &amp; Peng'!$A$6,IF('Koreksi (p)'!CC54='Isian Keg Perb &amp; Peng'!BP$7,'Isian Keg Perb &amp; Peng'!$A$7,IF('Koreksi (p)'!CC54='Isian Keg Perb &amp; Peng'!BP$8,'Isian Keg Perb &amp; Peng'!$A$8,IF('Koreksi (p)'!CC54='Isian Keg Perb &amp; Peng'!BP$9,'Isian Keg Perb &amp; Peng'!$A$9,IF('Koreksi (p)'!CC54='Isian Keg Perb &amp; Peng'!BP$10,'Isian Keg Perb &amp; Peng'!$A$10,IF('Koreksi (p)'!CC54='Isian Keg Perb &amp; Peng'!BP$11,'Isian Keg Perb &amp; Peng'!$A$11,IF('Koreksi (p)'!CC54='Isian Keg Perb &amp; Peng'!BP$12,'Isian Keg Perb &amp; Peng'!$A$12,IF('Koreksi (p)'!CC54='Isian Keg Perb &amp; Peng'!BP$13,'Isian Keg Perb &amp; Peng'!$A$13," "))))))))))</f>
        <v xml:space="preserve"> </v>
      </c>
      <c r="AG53" s="150" t="str">
        <f>IF('Koreksi (p)'!CD54='Isian Keg Perb &amp; Peng'!BQ$4,'Isian Keg Perb &amp; Peng'!$A$4,IF('Koreksi (p)'!CD54='Isian Keg Perb &amp; Peng'!BQ$5,'Isian Keg Perb &amp; Peng'!$A$5,IF('Koreksi (p)'!CD54='Isian Keg Perb &amp; Peng'!BQ$6,'Isian Keg Perb &amp; Peng'!$A$6,IF('Koreksi (p)'!CD54='Isian Keg Perb &amp; Peng'!BQ$7,'Isian Keg Perb &amp; Peng'!$A$7,IF('Koreksi (p)'!CD54='Isian Keg Perb &amp; Peng'!BQ$8,'Isian Keg Perb &amp; Peng'!$A$8,IF('Koreksi (p)'!CD54='Isian Keg Perb &amp; Peng'!BQ$9,'Isian Keg Perb &amp; Peng'!$A$9,IF('Koreksi (p)'!CD54='Isian Keg Perb &amp; Peng'!BQ$10,'Isian Keg Perb &amp; Peng'!$A$10,IF('Koreksi (p)'!CD54='Isian Keg Perb &amp; Peng'!BQ$11,'Isian Keg Perb &amp; Peng'!$A$11,IF('Koreksi (p)'!CD54='Isian Keg Perb &amp; Peng'!BQ$12,'Isian Keg Perb &amp; Peng'!$A$12,IF('Koreksi (p)'!CD54='Isian Keg Perb &amp; Peng'!BQ$13,'Isian Keg Perb &amp; Peng'!$A$13," "))))))))))</f>
        <v xml:space="preserve"> </v>
      </c>
      <c r="AH53" s="150" t="str">
        <f>IF('Koreksi (p)'!CE54='Isian Keg Perb &amp; Peng'!BR$4,'Isian Keg Perb &amp; Peng'!$A$4,IF('Koreksi (p)'!CE54='Isian Keg Perb &amp; Peng'!BR$5,'Isian Keg Perb &amp; Peng'!$A$5,IF('Koreksi (p)'!CE54='Isian Keg Perb &amp; Peng'!BR$6,'Isian Keg Perb &amp; Peng'!$A$6,IF('Koreksi (p)'!CE54='Isian Keg Perb &amp; Peng'!BR$7,'Isian Keg Perb &amp; Peng'!$A$7,IF('Koreksi (p)'!CE54='Isian Keg Perb &amp; Peng'!BR$8,'Isian Keg Perb &amp; Peng'!$A$8,IF('Koreksi (p)'!CE54='Isian Keg Perb &amp; Peng'!BR$9,'Isian Keg Perb &amp; Peng'!$A$9,IF('Koreksi (p)'!CE54='Isian Keg Perb &amp; Peng'!BR$10,'Isian Keg Perb &amp; Peng'!$A$10,IF('Koreksi (p)'!CE54='Isian Keg Perb &amp; Peng'!BR$11,'Isian Keg Perb &amp; Peng'!$A$11,IF('Koreksi (p)'!CE54='Isian Keg Perb &amp; Peng'!BR$12,'Isian Keg Perb &amp; Peng'!$A$12,IF('Koreksi (p)'!CE54='Isian Keg Perb &amp; Peng'!BR$13,'Isian Keg Perb &amp; Peng'!$A$13," "))))))))))</f>
        <v xml:space="preserve"> </v>
      </c>
      <c r="AI53" s="150" t="str">
        <f>IF('Koreksi (p)'!CF54='Isian Keg Perb &amp; Peng'!BS$4,'Isian Keg Perb &amp; Peng'!$A$4,IF('Koreksi (p)'!CF54='Isian Keg Perb &amp; Peng'!BS$5,'Isian Keg Perb &amp; Peng'!$A$5,IF('Koreksi (p)'!CF54='Isian Keg Perb &amp; Peng'!BS$6,'Isian Keg Perb &amp; Peng'!$A$6,IF('Koreksi (p)'!CF54='Isian Keg Perb &amp; Peng'!BS$7,'Isian Keg Perb &amp; Peng'!$A$7,IF('Koreksi (p)'!CF54='Isian Keg Perb &amp; Peng'!BS$8,'Isian Keg Perb &amp; Peng'!$A$8,IF('Koreksi (p)'!CF54='Isian Keg Perb &amp; Peng'!BS$9,'Isian Keg Perb &amp; Peng'!$A$9,IF('Koreksi (p)'!CF54='Isian Keg Perb &amp; Peng'!BS$10,'Isian Keg Perb &amp; Peng'!$A$10,IF('Koreksi (p)'!CF54='Isian Keg Perb &amp; Peng'!BS$11,'Isian Keg Perb &amp; Peng'!$A$11,IF('Koreksi (p)'!CF54='Isian Keg Perb &amp; Peng'!BS$12,'Isian Keg Perb &amp; Peng'!$A$12,IF('Koreksi (p)'!CF54='Isian Keg Perb &amp; Peng'!BS$13,'Isian Keg Perb &amp; Peng'!$A$13," "))))))))))</f>
        <v xml:space="preserve"> </v>
      </c>
      <c r="AJ53" s="150" t="str">
        <f>IF('Koreksi (p)'!CG54='Isian Keg Perb &amp; Peng'!BT$4,'Isian Keg Perb &amp; Peng'!$A$4,IF('Koreksi (p)'!CG54='Isian Keg Perb &amp; Peng'!BT$5,'Isian Keg Perb &amp; Peng'!$A$5,IF('Koreksi (p)'!CG54='Isian Keg Perb &amp; Peng'!BT$6,'Isian Keg Perb &amp; Peng'!$A$6,IF('Koreksi (p)'!CG54='Isian Keg Perb &amp; Peng'!BT$7,'Isian Keg Perb &amp; Peng'!$A$7,IF('Koreksi (p)'!CG54='Isian Keg Perb &amp; Peng'!BT$8,'Isian Keg Perb &amp; Peng'!$A$8,IF('Koreksi (p)'!CG54='Isian Keg Perb &amp; Peng'!BT$9,'Isian Keg Perb &amp; Peng'!$A$9,IF('Koreksi (p)'!CG54='Isian Keg Perb &amp; Peng'!BT$10,'Isian Keg Perb &amp; Peng'!$A$10,IF('Koreksi (p)'!CG54='Isian Keg Perb &amp; Peng'!BT$11,'Isian Keg Perb &amp; Peng'!$A$11,IF('Koreksi (p)'!CG54='Isian Keg Perb &amp; Peng'!BT$12,'Isian Keg Perb &amp; Peng'!$A$12,IF('Koreksi (p)'!CG54='Isian Keg Perb &amp; Peng'!BT$13,'Isian Keg Perb &amp; Peng'!$A$13," "))))))))))</f>
        <v xml:space="preserve"> </v>
      </c>
      <c r="AK53" s="150" t="str">
        <f>IF('Koreksi (p)'!CH54='Isian Keg Perb &amp; Peng'!BU$4,'Isian Keg Perb &amp; Peng'!$A$4,IF('Koreksi (p)'!CH54='Isian Keg Perb &amp; Peng'!BU$5,'Isian Keg Perb &amp; Peng'!$A$5,IF('Koreksi (p)'!CH54='Isian Keg Perb &amp; Peng'!BU$6,'Isian Keg Perb &amp; Peng'!$A$6,IF('Koreksi (p)'!CH54='Isian Keg Perb &amp; Peng'!BU$7,'Isian Keg Perb &amp; Peng'!$A$7,IF('Koreksi (p)'!CH54='Isian Keg Perb &amp; Peng'!BU$8,'Isian Keg Perb &amp; Peng'!$A$8,IF('Koreksi (p)'!CH54='Isian Keg Perb &amp; Peng'!BU$9,'Isian Keg Perb &amp; Peng'!$A$9,IF('Koreksi (p)'!CH54='Isian Keg Perb &amp; Peng'!BU$10,'Isian Keg Perb &amp; Peng'!$A$10,IF('Koreksi (p)'!CH54='Isian Keg Perb &amp; Peng'!BU$11,'Isian Keg Perb &amp; Peng'!$A$11,IF('Koreksi (p)'!CH54='Isian Keg Perb &amp; Peng'!BU$12,'Isian Keg Perb &amp; Peng'!$A$12,IF('Koreksi (p)'!CH54='Isian Keg Perb &amp; Peng'!BU$13,'Isian Keg Perb &amp; Peng'!$A$13," "))))))))))</f>
        <v xml:space="preserve"> </v>
      </c>
      <c r="AL53" s="150" t="str">
        <f>IF('Koreksi (p)'!CI54='Isian Keg Perb &amp; Peng'!BV$4,'Isian Keg Perb &amp; Peng'!$A$4,IF('Koreksi (p)'!CI54='Isian Keg Perb &amp; Peng'!BV$5,'Isian Keg Perb &amp; Peng'!$A$5,IF('Koreksi (p)'!CI54='Isian Keg Perb &amp; Peng'!BV$6,'Isian Keg Perb &amp; Peng'!$A$6,IF('Koreksi (p)'!CI54='Isian Keg Perb &amp; Peng'!BV$7,'Isian Keg Perb &amp; Peng'!$A$7,IF('Koreksi (p)'!CI54='Isian Keg Perb &amp; Peng'!BV$8,'Isian Keg Perb &amp; Peng'!$A$8,IF('Koreksi (p)'!CI54='Isian Keg Perb &amp; Peng'!BV$9,'Isian Keg Perb &amp; Peng'!$A$9,IF('Koreksi (p)'!CI54='Isian Keg Perb &amp; Peng'!BV$10,'Isian Keg Perb &amp; Peng'!$A$10,IF('Koreksi (p)'!CI54='Isian Keg Perb &amp; Peng'!BV$11,'Isian Keg Perb &amp; Peng'!$A$11,IF('Koreksi (p)'!CI54='Isian Keg Perb &amp; Peng'!BV$12,'Isian Keg Perb &amp; Peng'!$A$12,IF('Koreksi (p)'!CI54='Isian Keg Perb &amp; Peng'!BV$13,'Isian Keg Perb &amp; Peng'!$A$13," "))))))))))</f>
        <v xml:space="preserve"> </v>
      </c>
      <c r="AM53" s="150" t="str">
        <f>IF('Koreksi (p)'!CJ54='Isian Keg Perb &amp; Peng'!BW$4,'Isian Keg Perb &amp; Peng'!$A$4,IF('Koreksi (p)'!CJ54='Isian Keg Perb &amp; Peng'!BW$5,'Isian Keg Perb &amp; Peng'!$A$5,IF('Koreksi (p)'!CJ54='Isian Keg Perb &amp; Peng'!BW$6,'Isian Keg Perb &amp; Peng'!$A$6,IF('Koreksi (p)'!CJ54='Isian Keg Perb &amp; Peng'!BW$7,'Isian Keg Perb &amp; Peng'!$A$7,IF('Koreksi (p)'!CJ54='Isian Keg Perb &amp; Peng'!BW$8,'Isian Keg Perb &amp; Peng'!$A$8,IF('Koreksi (p)'!CJ54='Isian Keg Perb &amp; Peng'!BW$9,'Isian Keg Perb &amp; Peng'!$A$9,IF('Koreksi (p)'!CJ54='Isian Keg Perb &amp; Peng'!BW$10,'Isian Keg Perb &amp; Peng'!$A$10,IF('Koreksi (p)'!CJ54='Isian Keg Perb &amp; Peng'!BW$11,'Isian Keg Perb &amp; Peng'!$A$11,IF('Koreksi (p)'!CJ54='Isian Keg Perb &amp; Peng'!BW$12,'Isian Keg Perb &amp; Peng'!$A$12,IF('Koreksi (p)'!CJ54='Isian Keg Perb &amp; Peng'!BW$13,'Isian Keg Perb &amp; Peng'!$A$13," "))))))))))</f>
        <v xml:space="preserve"> </v>
      </c>
      <c r="AN53" s="150" t="str">
        <f>IF('Koreksi (p)'!CK54='Isian Keg Perb &amp; Peng'!BX$4,'Isian Keg Perb &amp; Peng'!$A$4,IF('Koreksi (p)'!CK54='Isian Keg Perb &amp; Peng'!BX$5,'Isian Keg Perb &amp; Peng'!$A$5,IF('Koreksi (p)'!CK54='Isian Keg Perb &amp; Peng'!BX$6,'Isian Keg Perb &amp; Peng'!$A$6,IF('Koreksi (p)'!CK54='Isian Keg Perb &amp; Peng'!BX$7,'Isian Keg Perb &amp; Peng'!$A$7,IF('Koreksi (p)'!CK54='Isian Keg Perb &amp; Peng'!BX$8,'Isian Keg Perb &amp; Peng'!$A$8,IF('Koreksi (p)'!CK54='Isian Keg Perb &amp; Peng'!BX$9,'Isian Keg Perb &amp; Peng'!$A$9,IF('Koreksi (p)'!CK54='Isian Keg Perb &amp; Peng'!BX$10,'Isian Keg Perb &amp; Peng'!$A$10,IF('Koreksi (p)'!CK54='Isian Keg Perb &amp; Peng'!BX$11,'Isian Keg Perb &amp; Peng'!$A$11,IF('Koreksi (p)'!CK54='Isian Keg Perb &amp; Peng'!BX$12,'Isian Keg Perb &amp; Peng'!$A$12,IF('Koreksi (p)'!CK54='Isian Keg Perb &amp; Peng'!BX$13,'Isian Keg Perb &amp; Peng'!$A$13," "))))))))))</f>
        <v xml:space="preserve"> </v>
      </c>
      <c r="AO53" s="150" t="str">
        <f>IF('Koreksi (p)'!CL54='Isian Keg Perb &amp; Peng'!BY$4,'Isian Keg Perb &amp; Peng'!$A$4,IF('Koreksi (p)'!CL54='Isian Keg Perb &amp; Peng'!BY$5,'Isian Keg Perb &amp; Peng'!$A$5,IF('Koreksi (p)'!CL54='Isian Keg Perb &amp; Peng'!BY$6,'Isian Keg Perb &amp; Peng'!$A$6,IF('Koreksi (p)'!CL54='Isian Keg Perb &amp; Peng'!BY$7,'Isian Keg Perb &amp; Peng'!$A$7,IF('Koreksi (p)'!CL54='Isian Keg Perb &amp; Peng'!BY$8,'Isian Keg Perb &amp; Peng'!$A$8,IF('Koreksi (p)'!CL54='Isian Keg Perb &amp; Peng'!BY$9,'Isian Keg Perb &amp; Peng'!$A$9,IF('Koreksi (p)'!CL54='Isian Keg Perb &amp; Peng'!BY$10,'Isian Keg Perb &amp; Peng'!$A$10,IF('Koreksi (p)'!CL54='Isian Keg Perb &amp; Peng'!BY$11,'Isian Keg Perb &amp; Peng'!$A$11,IF('Koreksi (p)'!CL54='Isian Keg Perb &amp; Peng'!BY$12,'Isian Keg Perb &amp; Peng'!$A$12,IF('Koreksi (p)'!CL54='Isian Keg Perb &amp; Peng'!BY$13,'Isian Keg Perb &amp; Peng'!$A$13," "))))))))))</f>
        <v xml:space="preserve"> </v>
      </c>
      <c r="AP53" s="150" t="str">
        <f>IF('Koreksi (p)'!CM54='Isian Keg Perb &amp; Peng'!BZ$4,'Isian Keg Perb &amp; Peng'!$A$4,IF('Koreksi (p)'!CM54='Isian Keg Perb &amp; Peng'!BZ$5,'Isian Keg Perb &amp; Peng'!$A$5,IF('Koreksi (p)'!CM54='Isian Keg Perb &amp; Peng'!BZ$6,'Isian Keg Perb &amp; Peng'!$A$6,IF('Koreksi (p)'!CM54='Isian Keg Perb &amp; Peng'!BZ$7,'Isian Keg Perb &amp; Peng'!$A$7,IF('Koreksi (p)'!CM54='Isian Keg Perb &amp; Peng'!BZ$8,'Isian Keg Perb &amp; Peng'!$A$8,IF('Koreksi (p)'!CM54='Isian Keg Perb &amp; Peng'!BZ$9,'Isian Keg Perb &amp; Peng'!$A$9,IF('Koreksi (p)'!CM54='Isian Keg Perb &amp; Peng'!BZ$10,'Isian Keg Perb &amp; Peng'!$A$10,IF('Koreksi (p)'!CM54='Isian Keg Perb &amp; Peng'!BZ$11,'Isian Keg Perb &amp; Peng'!$A$11,IF('Koreksi (p)'!CM54='Isian Keg Perb &amp; Peng'!BZ$12,'Isian Keg Perb &amp; Peng'!$A$12,IF('Koreksi (p)'!CM54='Isian Keg Perb &amp; Peng'!BZ$13,'Isian Keg Perb &amp; Peng'!$A$13," "))))))))))</f>
        <v xml:space="preserve"> </v>
      </c>
      <c r="AQ53" s="150" t="str">
        <f>IF('Koreksi (p)'!CN54='Isian Keg Perb &amp; Peng'!CA$4,'Isian Keg Perb &amp; Peng'!$A$4,IF('Koreksi (p)'!CN54='Isian Keg Perb &amp; Peng'!CA$5,'Isian Keg Perb &amp; Peng'!$A$5,IF('Koreksi (p)'!CN54='Isian Keg Perb &amp; Peng'!CA$6,'Isian Keg Perb &amp; Peng'!$A$6,IF('Koreksi (p)'!CN54='Isian Keg Perb &amp; Peng'!CA$7,'Isian Keg Perb &amp; Peng'!$A$7,IF('Koreksi (p)'!CN54='Isian Keg Perb &amp; Peng'!CA$8,'Isian Keg Perb &amp; Peng'!$A$8,IF('Koreksi (p)'!CN54='Isian Keg Perb &amp; Peng'!CA$9,'Isian Keg Perb &amp; Peng'!$A$9,IF('Koreksi (p)'!CN54='Isian Keg Perb &amp; Peng'!CA$10,'Isian Keg Perb &amp; Peng'!$A$10,IF('Koreksi (p)'!CN54='Isian Keg Perb &amp; Peng'!CA$11,'Isian Keg Perb &amp; Peng'!$A$11,IF('Koreksi (p)'!CN54='Isian Keg Perb &amp; Peng'!CA$12,'Isian Keg Perb &amp; Peng'!$A$12,IF('Koreksi (p)'!CN54='Isian Keg Perb &amp; Peng'!CA$13,'Isian Keg Perb &amp; Peng'!$A$13," "))))))))))</f>
        <v xml:space="preserve"> </v>
      </c>
      <c r="AR53" s="150" t="str">
        <f>IF('Koreksi (p)'!CO54='Isian Keg Perb &amp; Peng'!CB$4,'Isian Keg Perb &amp; Peng'!$A$4,IF('Koreksi (p)'!CO54='Isian Keg Perb &amp; Peng'!CB$5,'Isian Keg Perb &amp; Peng'!$A$5,IF('Koreksi (p)'!CO54='Isian Keg Perb &amp; Peng'!CB$6,'Isian Keg Perb &amp; Peng'!$A$6,IF('Koreksi (p)'!CO54='Isian Keg Perb &amp; Peng'!CB$7,'Isian Keg Perb &amp; Peng'!$A$7,IF('Koreksi (p)'!CO54='Isian Keg Perb &amp; Peng'!CB$8,'Isian Keg Perb &amp; Peng'!$A$8,IF('Koreksi (p)'!CO54='Isian Keg Perb &amp; Peng'!CB$9,'Isian Keg Perb &amp; Peng'!$A$9,IF('Koreksi (p)'!CO54='Isian Keg Perb &amp; Peng'!CB$10,'Isian Keg Perb &amp; Peng'!$A$10,IF('Koreksi (p)'!CO54='Isian Keg Perb &amp; Peng'!CB$11,'Isian Keg Perb &amp; Peng'!$A$11,IF('Koreksi (p)'!CO54='Isian Keg Perb &amp; Peng'!CB$12,'Isian Keg Perb &amp; Peng'!$A$12,IF('Koreksi (p)'!CO54='Isian Keg Perb &amp; Peng'!CB$13,'Isian Keg Perb &amp; Peng'!$A$13," "))))))))))</f>
        <v xml:space="preserve"> </v>
      </c>
      <c r="AS53" s="150" t="str">
        <f>IF('Koreksi (p)'!CP54='Isian Keg Perb &amp; Peng'!CC$4,'Isian Keg Perb &amp; Peng'!$A$4,IF('Koreksi (p)'!CP54='Isian Keg Perb &amp; Peng'!CC$5,'Isian Keg Perb &amp; Peng'!$A$5,IF('Koreksi (p)'!CP54='Isian Keg Perb &amp; Peng'!CC$6,'Isian Keg Perb &amp; Peng'!$A$6,IF('Koreksi (p)'!CP54='Isian Keg Perb &amp; Peng'!CC$7,'Isian Keg Perb &amp; Peng'!$A$7,IF('Koreksi (p)'!CP54='Isian Keg Perb &amp; Peng'!CC$8,'Isian Keg Perb &amp; Peng'!$A$8,IF('Koreksi (p)'!CP54='Isian Keg Perb &amp; Peng'!CC$9,'Isian Keg Perb &amp; Peng'!$A$9,IF('Koreksi (p)'!CP54='Isian Keg Perb &amp; Peng'!CC$10,'Isian Keg Perb &amp; Peng'!$A$10,IF('Koreksi (p)'!CP54='Isian Keg Perb &amp; Peng'!CC$11,'Isian Keg Perb &amp; Peng'!$A$11,IF('Koreksi (p)'!CP54='Isian Keg Perb &amp; Peng'!CC$12,'Isian Keg Perb &amp; Peng'!$A$12,IF('Koreksi (p)'!CP54='Isian Keg Perb &amp; Peng'!CC$13,'Isian Keg Perb &amp; Peng'!$A$13," "))))))))))</f>
        <v xml:space="preserve"> </v>
      </c>
      <c r="AT53" s="150" t="str">
        <f t="shared" si="0"/>
        <v xml:space="preserve">                                        </v>
      </c>
      <c r="AU53" s="150" t="e">
        <f t="shared" si="1"/>
        <v>#VALUE!</v>
      </c>
      <c r="AV53" s="150" t="str">
        <f t="shared" si="2"/>
        <v/>
      </c>
      <c r="AW53" s="150" t="e">
        <f t="shared" si="3"/>
        <v>#VALUE!</v>
      </c>
      <c r="AX53" s="150" t="str">
        <f t="shared" si="4"/>
        <v/>
      </c>
      <c r="AY53" s="150" t="e">
        <f t="shared" si="5"/>
        <v>#VALUE!</v>
      </c>
      <c r="AZ53" s="150" t="str">
        <f t="shared" si="6"/>
        <v/>
      </c>
      <c r="BA53" s="150" t="e">
        <f t="shared" si="7"/>
        <v>#VALUE!</v>
      </c>
      <c r="BB53" s="150" t="str">
        <f t="shared" si="8"/>
        <v/>
      </c>
      <c r="BC53" s="150" t="e">
        <f t="shared" si="9"/>
        <v>#VALUE!</v>
      </c>
      <c r="BD53" s="150" t="str">
        <f t="shared" si="10"/>
        <v/>
      </c>
      <c r="BE53" s="150" t="e">
        <f t="shared" si="11"/>
        <v>#VALUE!</v>
      </c>
      <c r="BF53" s="150" t="str">
        <f t="shared" si="12"/>
        <v/>
      </c>
      <c r="BG53" s="150" t="e">
        <f t="shared" si="13"/>
        <v>#VALUE!</v>
      </c>
      <c r="BH53" s="150" t="str">
        <f t="shared" si="14"/>
        <v/>
      </c>
      <c r="BI53" s="150" t="e">
        <f t="shared" si="15"/>
        <v>#VALUE!</v>
      </c>
      <c r="BJ53" s="150" t="str">
        <f t="shared" si="16"/>
        <v/>
      </c>
      <c r="BK53" s="150" t="e">
        <f t="shared" si="17"/>
        <v>#VALUE!</v>
      </c>
      <c r="BL53" s="150" t="str">
        <f t="shared" si="18"/>
        <v/>
      </c>
      <c r="BM53" s="150" t="e">
        <f t="shared" si="19"/>
        <v>#VALUE!</v>
      </c>
      <c r="BN53" s="150" t="str">
        <f t="shared" si="20"/>
        <v/>
      </c>
      <c r="BO53" s="26" t="str">
        <f t="shared" si="21"/>
        <v/>
      </c>
      <c r="BP53" s="27" t="str">
        <f>IF(E53="X",'Isian Keg Perb &amp; Peng'!$CE$4,"")</f>
        <v/>
      </c>
      <c r="BQ53" s="27" t="str">
        <f>IF(E53="X",'Isian Keg Perb &amp; Peng'!$CF$4,"")</f>
        <v/>
      </c>
    </row>
    <row r="54" spans="1:69" s="30" customFormat="1" ht="59.25" hidden="1" customHeight="1">
      <c r="B54" s="27">
        <f>'Analisis (p)'!A56</f>
        <v>43</v>
      </c>
      <c r="C54" s="25">
        <f>'Analisis (p)'!B56</f>
        <v>0</v>
      </c>
      <c r="D54" s="32"/>
      <c r="E54" s="27" t="str">
        <f>'Analisis (p)'!CJ56</f>
        <v/>
      </c>
      <c r="F54" s="150" t="str">
        <f>IF('Koreksi (p)'!BC55='Isian Keg Perb &amp; Peng'!AP$4,'Isian Keg Perb &amp; Peng'!$A$4,IF('Koreksi (p)'!BC55='Isian Keg Perb &amp; Peng'!AP$5,'Isian Keg Perb &amp; Peng'!$A$5,IF('Koreksi (p)'!BC55='Isian Keg Perb &amp; Peng'!AP$6,'Isian Keg Perb &amp; Peng'!$A$6,IF('Koreksi (p)'!BC55='Isian Keg Perb &amp; Peng'!AP$7,'Isian Keg Perb &amp; Peng'!$A$7,IF('Koreksi (p)'!BC55='Isian Keg Perb &amp; Peng'!AP$8,'Isian Keg Perb &amp; Peng'!$A$8,IF('Koreksi (p)'!BC55='Isian Keg Perb &amp; Peng'!AP$9,'Isian Keg Perb &amp; Peng'!$A$9,IF('Koreksi (p)'!BC55='Isian Keg Perb &amp; Peng'!AP$10,'Isian Keg Perb &amp; Peng'!$A$10,IF('Koreksi (p)'!BC55='Isian Keg Perb &amp; Peng'!AP$11,'Isian Keg Perb &amp; Peng'!$A$11,IF('Koreksi (p)'!BC55='Isian Keg Perb &amp; Peng'!AP$12,'Isian Keg Perb &amp; Peng'!$A$12,IF('Koreksi (p)'!BC55='Isian Keg Perb &amp; Peng'!AP$13,'Isian Keg Perb &amp; Peng'!$A$13," "))))))))))</f>
        <v xml:space="preserve"> </v>
      </c>
      <c r="G54" s="150" t="str">
        <f>IF('Koreksi (p)'!BD55='Isian Keg Perb &amp; Peng'!AQ$4,'Isian Keg Perb &amp; Peng'!$A$4,IF('Koreksi (p)'!BD55='Isian Keg Perb &amp; Peng'!AQ$5,'Isian Keg Perb &amp; Peng'!$A$5,IF('Koreksi (p)'!BD55='Isian Keg Perb &amp; Peng'!AQ$6,'Isian Keg Perb &amp; Peng'!$A$6,IF('Koreksi (p)'!BD55='Isian Keg Perb &amp; Peng'!AQ$7,'Isian Keg Perb &amp; Peng'!$A$7,IF('Koreksi (p)'!BD55='Isian Keg Perb &amp; Peng'!AQ$8,'Isian Keg Perb &amp; Peng'!$A$8,IF('Koreksi (p)'!BD55='Isian Keg Perb &amp; Peng'!AQ$9,'Isian Keg Perb &amp; Peng'!$A$9,IF('Koreksi (p)'!BD55='Isian Keg Perb &amp; Peng'!AQ$10,'Isian Keg Perb &amp; Peng'!$A$10,IF('Koreksi (p)'!BD55='Isian Keg Perb &amp; Peng'!AQ$11,'Isian Keg Perb &amp; Peng'!$A$11,IF('Koreksi (p)'!BD55='Isian Keg Perb &amp; Peng'!AQ$12,'Isian Keg Perb &amp; Peng'!$A$12,IF('Koreksi (p)'!BD55='Isian Keg Perb &amp; Peng'!AQ$13,'Isian Keg Perb &amp; Peng'!$A$13," "))))))))))</f>
        <v xml:space="preserve"> </v>
      </c>
      <c r="H54" s="150" t="str">
        <f>IF('Koreksi (p)'!BE55='Isian Keg Perb &amp; Peng'!AR$4,'Isian Keg Perb &amp; Peng'!$A$4,IF('Koreksi (p)'!BE55='Isian Keg Perb &amp; Peng'!AR$5,'Isian Keg Perb &amp; Peng'!$A$5,IF('Koreksi (p)'!BE55='Isian Keg Perb &amp; Peng'!AR$6,'Isian Keg Perb &amp; Peng'!$A$6,IF('Koreksi (p)'!BE55='Isian Keg Perb &amp; Peng'!AR$7,'Isian Keg Perb &amp; Peng'!$A$7,IF('Koreksi (p)'!BE55='Isian Keg Perb &amp; Peng'!AR$8,'Isian Keg Perb &amp; Peng'!$A$8,IF('Koreksi (p)'!BE55='Isian Keg Perb &amp; Peng'!AR$9,'Isian Keg Perb &amp; Peng'!$A$9,IF('Koreksi (p)'!BE55='Isian Keg Perb &amp; Peng'!AR$10,'Isian Keg Perb &amp; Peng'!$A$10,IF('Koreksi (p)'!BE55='Isian Keg Perb &amp; Peng'!AR$11,'Isian Keg Perb &amp; Peng'!$A$11,IF('Koreksi (p)'!BE55='Isian Keg Perb &amp; Peng'!AR$12,'Isian Keg Perb &amp; Peng'!$A$12,IF('Koreksi (p)'!BE55='Isian Keg Perb &amp; Peng'!AR$13,'Isian Keg Perb &amp; Peng'!$A$13," "))))))))))</f>
        <v xml:space="preserve"> </v>
      </c>
      <c r="I54" s="150" t="str">
        <f>IF('Koreksi (p)'!BF55='Isian Keg Perb &amp; Peng'!AS$4,'Isian Keg Perb &amp; Peng'!$A$4,IF('Koreksi (p)'!BF55='Isian Keg Perb &amp; Peng'!AS$5,'Isian Keg Perb &amp; Peng'!$A$5,IF('Koreksi (p)'!BF55='Isian Keg Perb &amp; Peng'!AS$6,'Isian Keg Perb &amp; Peng'!$A$6,IF('Koreksi (p)'!BF55='Isian Keg Perb &amp; Peng'!AS$7,'Isian Keg Perb &amp; Peng'!$A$7,IF('Koreksi (p)'!BF55='Isian Keg Perb &amp; Peng'!AS$8,'Isian Keg Perb &amp; Peng'!$A$8,IF('Koreksi (p)'!BF55='Isian Keg Perb &amp; Peng'!AS$9,'Isian Keg Perb &amp; Peng'!$A$9,IF('Koreksi (p)'!BF55='Isian Keg Perb &amp; Peng'!AS$10,'Isian Keg Perb &amp; Peng'!$A$10,IF('Koreksi (p)'!BF55='Isian Keg Perb &amp; Peng'!AS$11,'Isian Keg Perb &amp; Peng'!$A$11,IF('Koreksi (p)'!BF55='Isian Keg Perb &amp; Peng'!AS$12,'Isian Keg Perb &amp; Peng'!$A$12,IF('Koreksi (p)'!BF55='Isian Keg Perb &amp; Peng'!AS$13,'Isian Keg Perb &amp; Peng'!$A$13," "))))))))))</f>
        <v xml:space="preserve"> </v>
      </c>
      <c r="J54" s="150" t="str">
        <f>IF('Koreksi (p)'!BG55='Isian Keg Perb &amp; Peng'!AT$4,'Isian Keg Perb &amp; Peng'!$A$4,IF('Koreksi (p)'!BG55='Isian Keg Perb &amp; Peng'!AT$5,'Isian Keg Perb &amp; Peng'!$A$5,IF('Koreksi (p)'!BG55='Isian Keg Perb &amp; Peng'!AT$6,'Isian Keg Perb &amp; Peng'!$A$6,IF('Koreksi (p)'!BG55='Isian Keg Perb &amp; Peng'!AT$7,'Isian Keg Perb &amp; Peng'!$A$7,IF('Koreksi (p)'!BG55='Isian Keg Perb &amp; Peng'!AT$8,'Isian Keg Perb &amp; Peng'!$A$8,IF('Koreksi (p)'!BG55='Isian Keg Perb &amp; Peng'!AT$9,'Isian Keg Perb &amp; Peng'!$A$9,IF('Koreksi (p)'!BG55='Isian Keg Perb &amp; Peng'!AT$10,'Isian Keg Perb &amp; Peng'!$A$10,IF('Koreksi (p)'!BG55='Isian Keg Perb &amp; Peng'!AT$11,'Isian Keg Perb &amp; Peng'!$A$11,IF('Koreksi (p)'!BG55='Isian Keg Perb &amp; Peng'!AT$12,'Isian Keg Perb &amp; Peng'!$A$12,IF('Koreksi (p)'!BG55='Isian Keg Perb &amp; Peng'!AT$13,'Isian Keg Perb &amp; Peng'!$A$13," "))))))))))</f>
        <v xml:space="preserve"> </v>
      </c>
      <c r="K54" s="150" t="str">
        <f>IF('Koreksi (p)'!BH55='Isian Keg Perb &amp; Peng'!AU$4,'Isian Keg Perb &amp; Peng'!$A$4,IF('Koreksi (p)'!BH55='Isian Keg Perb &amp; Peng'!AU$5,'Isian Keg Perb &amp; Peng'!$A$5,IF('Koreksi (p)'!BH55='Isian Keg Perb &amp; Peng'!AU$6,'Isian Keg Perb &amp; Peng'!$A$6,IF('Koreksi (p)'!BH55='Isian Keg Perb &amp; Peng'!AU$7,'Isian Keg Perb &amp; Peng'!$A$7,IF('Koreksi (p)'!BH55='Isian Keg Perb &amp; Peng'!AU$8,'Isian Keg Perb &amp; Peng'!$A$8,IF('Koreksi (p)'!BH55='Isian Keg Perb &amp; Peng'!AU$9,'Isian Keg Perb &amp; Peng'!$A$9,IF('Koreksi (p)'!BH55='Isian Keg Perb &amp; Peng'!AU$10,'Isian Keg Perb &amp; Peng'!$A$10,IF('Koreksi (p)'!BH55='Isian Keg Perb &amp; Peng'!AU$11,'Isian Keg Perb &amp; Peng'!$A$11,IF('Koreksi (p)'!BH55='Isian Keg Perb &amp; Peng'!AU$12,'Isian Keg Perb &amp; Peng'!$A$12,IF('Koreksi (p)'!BH55='Isian Keg Perb &amp; Peng'!AU$13,'Isian Keg Perb &amp; Peng'!$A$13," "))))))))))</f>
        <v xml:space="preserve"> </v>
      </c>
      <c r="L54" s="150" t="str">
        <f>IF('Koreksi (p)'!BI55='Isian Keg Perb &amp; Peng'!AV$4,'Isian Keg Perb &amp; Peng'!$A$4,IF('Koreksi (p)'!BI55='Isian Keg Perb &amp; Peng'!AV$5,'Isian Keg Perb &amp; Peng'!$A$5,IF('Koreksi (p)'!BI55='Isian Keg Perb &amp; Peng'!AV$6,'Isian Keg Perb &amp; Peng'!$A$6,IF('Koreksi (p)'!BI55='Isian Keg Perb &amp; Peng'!AV$7,'Isian Keg Perb &amp; Peng'!$A$7,IF('Koreksi (p)'!BI55='Isian Keg Perb &amp; Peng'!AV$8,'Isian Keg Perb &amp; Peng'!$A$8,IF('Koreksi (p)'!BI55='Isian Keg Perb &amp; Peng'!AV$9,'Isian Keg Perb &amp; Peng'!$A$9,IF('Koreksi (p)'!BI55='Isian Keg Perb &amp; Peng'!AV$10,'Isian Keg Perb &amp; Peng'!$A$10,IF('Koreksi (p)'!BI55='Isian Keg Perb &amp; Peng'!AV$11,'Isian Keg Perb &amp; Peng'!$A$11,IF('Koreksi (p)'!BI55='Isian Keg Perb &amp; Peng'!AV$12,'Isian Keg Perb &amp; Peng'!$A$12,IF('Koreksi (p)'!BI55='Isian Keg Perb &amp; Peng'!AV$13,'Isian Keg Perb &amp; Peng'!$A$13," "))))))))))</f>
        <v xml:space="preserve"> </v>
      </c>
      <c r="M54" s="150" t="str">
        <f>IF('Koreksi (p)'!BJ55='Isian Keg Perb &amp; Peng'!AW$4,'Isian Keg Perb &amp; Peng'!$A$4,IF('Koreksi (p)'!BJ55='Isian Keg Perb &amp; Peng'!AW$5,'Isian Keg Perb &amp; Peng'!$A$5,IF('Koreksi (p)'!BJ55='Isian Keg Perb &amp; Peng'!AW$6,'Isian Keg Perb &amp; Peng'!$A$6,IF('Koreksi (p)'!BJ55='Isian Keg Perb &amp; Peng'!AW$7,'Isian Keg Perb &amp; Peng'!$A$7,IF('Koreksi (p)'!BJ55='Isian Keg Perb &amp; Peng'!AW$8,'Isian Keg Perb &amp; Peng'!$A$8,IF('Koreksi (p)'!BJ55='Isian Keg Perb &amp; Peng'!AW$9,'Isian Keg Perb &amp; Peng'!$A$9,IF('Koreksi (p)'!BJ55='Isian Keg Perb &amp; Peng'!AW$10,'Isian Keg Perb &amp; Peng'!$A$10,IF('Koreksi (p)'!BJ55='Isian Keg Perb &amp; Peng'!AW$11,'Isian Keg Perb &amp; Peng'!$A$11,IF('Koreksi (p)'!BJ55='Isian Keg Perb &amp; Peng'!AW$12,'Isian Keg Perb &amp; Peng'!$A$12,IF('Koreksi (p)'!BJ55='Isian Keg Perb &amp; Peng'!AW$13,'Isian Keg Perb &amp; Peng'!$A$13," "))))))))))</f>
        <v xml:space="preserve"> </v>
      </c>
      <c r="N54" s="150" t="str">
        <f>IF('Koreksi (p)'!BK55='Isian Keg Perb &amp; Peng'!AX$4,'Isian Keg Perb &amp; Peng'!$A$4,IF('Koreksi (p)'!BK55='Isian Keg Perb &amp; Peng'!AX$5,'Isian Keg Perb &amp; Peng'!$A$5,IF('Koreksi (p)'!BK55='Isian Keg Perb &amp; Peng'!AX$6,'Isian Keg Perb &amp; Peng'!$A$6,IF('Koreksi (p)'!BK55='Isian Keg Perb &amp; Peng'!AX$7,'Isian Keg Perb &amp; Peng'!$A$7,IF('Koreksi (p)'!BK55='Isian Keg Perb &amp; Peng'!AX$8,'Isian Keg Perb &amp; Peng'!$A$8,IF('Koreksi (p)'!BK55='Isian Keg Perb &amp; Peng'!AX$9,'Isian Keg Perb &amp; Peng'!$A$9,IF('Koreksi (p)'!BK55='Isian Keg Perb &amp; Peng'!AX$10,'Isian Keg Perb &amp; Peng'!$A$10,IF('Koreksi (p)'!BK55='Isian Keg Perb &amp; Peng'!AX$11,'Isian Keg Perb &amp; Peng'!$A$11,IF('Koreksi (p)'!BK55='Isian Keg Perb &amp; Peng'!AX$12,'Isian Keg Perb &amp; Peng'!$A$12,IF('Koreksi (p)'!BK55='Isian Keg Perb &amp; Peng'!AX$13,'Isian Keg Perb &amp; Peng'!$A$13," "))))))))))</f>
        <v xml:space="preserve"> </v>
      </c>
      <c r="O54" s="150" t="str">
        <f>IF('Koreksi (p)'!BL55='Isian Keg Perb &amp; Peng'!AY$4,'Isian Keg Perb &amp; Peng'!$A$4,IF('Koreksi (p)'!BL55='Isian Keg Perb &amp; Peng'!AY$5,'Isian Keg Perb &amp; Peng'!$A$5,IF('Koreksi (p)'!BL55='Isian Keg Perb &amp; Peng'!AY$6,'Isian Keg Perb &amp; Peng'!$A$6,IF('Koreksi (p)'!BL55='Isian Keg Perb &amp; Peng'!AY$7,'Isian Keg Perb &amp; Peng'!$A$7,IF('Koreksi (p)'!BL55='Isian Keg Perb &amp; Peng'!AY$8,'Isian Keg Perb &amp; Peng'!$A$8,IF('Koreksi (p)'!BL55='Isian Keg Perb &amp; Peng'!AY$9,'Isian Keg Perb &amp; Peng'!$A$9,IF('Koreksi (p)'!BL55='Isian Keg Perb &amp; Peng'!AY$10,'Isian Keg Perb &amp; Peng'!$A$10,IF('Koreksi (p)'!BL55='Isian Keg Perb &amp; Peng'!AY$11,'Isian Keg Perb &amp; Peng'!$A$11,IF('Koreksi (p)'!BL55='Isian Keg Perb &amp; Peng'!AY$12,'Isian Keg Perb &amp; Peng'!$A$12,IF('Koreksi (p)'!BL55='Isian Keg Perb &amp; Peng'!AY$13,'Isian Keg Perb &amp; Peng'!$A$13," "))))))))))</f>
        <v xml:space="preserve"> </v>
      </c>
      <c r="P54" s="150" t="str">
        <f>IF('Koreksi (p)'!BM55='Isian Keg Perb &amp; Peng'!AZ$4,'Isian Keg Perb &amp; Peng'!$A$4,IF('Koreksi (p)'!BM55='Isian Keg Perb &amp; Peng'!AZ$5,'Isian Keg Perb &amp; Peng'!$A$5,IF('Koreksi (p)'!BM55='Isian Keg Perb &amp; Peng'!AZ$6,'Isian Keg Perb &amp; Peng'!$A$6,IF('Koreksi (p)'!BM55='Isian Keg Perb &amp; Peng'!AZ$7,'Isian Keg Perb &amp; Peng'!$A$7,IF('Koreksi (p)'!BM55='Isian Keg Perb &amp; Peng'!AZ$8,'Isian Keg Perb &amp; Peng'!$A$8,IF('Koreksi (p)'!BM55='Isian Keg Perb &amp; Peng'!AZ$9,'Isian Keg Perb &amp; Peng'!$A$9,IF('Koreksi (p)'!BM55='Isian Keg Perb &amp; Peng'!AZ$10,'Isian Keg Perb &amp; Peng'!$A$10,IF('Koreksi (p)'!BM55='Isian Keg Perb &amp; Peng'!AZ$11,'Isian Keg Perb &amp; Peng'!$A$11,IF('Koreksi (p)'!BM55='Isian Keg Perb &amp; Peng'!AZ$12,'Isian Keg Perb &amp; Peng'!$A$12,IF('Koreksi (p)'!BM55='Isian Keg Perb &amp; Peng'!AZ$13,'Isian Keg Perb &amp; Peng'!$A$13," "))))))))))</f>
        <v xml:space="preserve"> </v>
      </c>
      <c r="Q54" s="150" t="str">
        <f>IF('Koreksi (p)'!BN55='Isian Keg Perb &amp; Peng'!BA$4,'Isian Keg Perb &amp; Peng'!$A$4,IF('Koreksi (p)'!BN55='Isian Keg Perb &amp; Peng'!BA$5,'Isian Keg Perb &amp; Peng'!$A$5,IF('Koreksi (p)'!BN55='Isian Keg Perb &amp; Peng'!BA$6,'Isian Keg Perb &amp; Peng'!$A$6,IF('Koreksi (p)'!BN55='Isian Keg Perb &amp; Peng'!BA$7,'Isian Keg Perb &amp; Peng'!$A$7,IF('Koreksi (p)'!BN55='Isian Keg Perb &amp; Peng'!BA$8,'Isian Keg Perb &amp; Peng'!$A$8,IF('Koreksi (p)'!BN55='Isian Keg Perb &amp; Peng'!BA$9,'Isian Keg Perb &amp; Peng'!$A$9,IF('Koreksi (p)'!BN55='Isian Keg Perb &amp; Peng'!BA$10,'Isian Keg Perb &amp; Peng'!$A$10,IF('Koreksi (p)'!BN55='Isian Keg Perb &amp; Peng'!BA$11,'Isian Keg Perb &amp; Peng'!$A$11,IF('Koreksi (p)'!BN55='Isian Keg Perb &amp; Peng'!BA$12,'Isian Keg Perb &amp; Peng'!$A$12,IF('Koreksi (p)'!BN55='Isian Keg Perb &amp; Peng'!BA$13,'Isian Keg Perb &amp; Peng'!$A$13," "))))))))))</f>
        <v xml:space="preserve"> </v>
      </c>
      <c r="R54" s="150" t="str">
        <f>IF('Koreksi (p)'!BO55='Isian Keg Perb &amp; Peng'!BB$4,'Isian Keg Perb &amp; Peng'!$A$4,IF('Koreksi (p)'!BO55='Isian Keg Perb &amp; Peng'!BB$5,'Isian Keg Perb &amp; Peng'!$A$5,IF('Koreksi (p)'!BO55='Isian Keg Perb &amp; Peng'!BB$6,'Isian Keg Perb &amp; Peng'!$A$6,IF('Koreksi (p)'!BO55='Isian Keg Perb &amp; Peng'!BB$7,'Isian Keg Perb &amp; Peng'!$A$7,IF('Koreksi (p)'!BO55='Isian Keg Perb &amp; Peng'!BB$8,'Isian Keg Perb &amp; Peng'!$A$8,IF('Koreksi (p)'!BO55='Isian Keg Perb &amp; Peng'!BB$9,'Isian Keg Perb &amp; Peng'!$A$9,IF('Koreksi (p)'!BO55='Isian Keg Perb &amp; Peng'!BB$10,'Isian Keg Perb &amp; Peng'!$A$10,IF('Koreksi (p)'!BO55='Isian Keg Perb &amp; Peng'!BB$11,'Isian Keg Perb &amp; Peng'!$A$11,IF('Koreksi (p)'!BO55='Isian Keg Perb &amp; Peng'!BB$12,'Isian Keg Perb &amp; Peng'!$A$12,IF('Koreksi (p)'!BO55='Isian Keg Perb &amp; Peng'!BB$13,'Isian Keg Perb &amp; Peng'!$A$13," "))))))))))</f>
        <v xml:space="preserve"> </v>
      </c>
      <c r="S54" s="150" t="str">
        <f>IF('Koreksi (p)'!BP55='Isian Keg Perb &amp; Peng'!BC$4,'Isian Keg Perb &amp; Peng'!$A$4,IF('Koreksi (p)'!BP55='Isian Keg Perb &amp; Peng'!BC$5,'Isian Keg Perb &amp; Peng'!$A$5,IF('Koreksi (p)'!BP55='Isian Keg Perb &amp; Peng'!BC$6,'Isian Keg Perb &amp; Peng'!$A$6,IF('Koreksi (p)'!BP55='Isian Keg Perb &amp; Peng'!BC$7,'Isian Keg Perb &amp; Peng'!$A$7,IF('Koreksi (p)'!BP55='Isian Keg Perb &amp; Peng'!BC$8,'Isian Keg Perb &amp; Peng'!$A$8,IF('Koreksi (p)'!BP55='Isian Keg Perb &amp; Peng'!BC$9,'Isian Keg Perb &amp; Peng'!$A$9,IF('Koreksi (p)'!BP55='Isian Keg Perb &amp; Peng'!BC$10,'Isian Keg Perb &amp; Peng'!$A$10,IF('Koreksi (p)'!BP55='Isian Keg Perb &amp; Peng'!BC$11,'Isian Keg Perb &amp; Peng'!$A$11,IF('Koreksi (p)'!BP55='Isian Keg Perb &amp; Peng'!BC$12,'Isian Keg Perb &amp; Peng'!$A$12,IF('Koreksi (p)'!BP55='Isian Keg Perb &amp; Peng'!BC$13,'Isian Keg Perb &amp; Peng'!$A$13," "))))))))))</f>
        <v xml:space="preserve"> </v>
      </c>
      <c r="T54" s="150" t="str">
        <f>IF('Koreksi (p)'!BQ55='Isian Keg Perb &amp; Peng'!BD$4,'Isian Keg Perb &amp; Peng'!$A$4,IF('Koreksi (p)'!BQ55='Isian Keg Perb &amp; Peng'!BD$5,'Isian Keg Perb &amp; Peng'!$A$5,IF('Koreksi (p)'!BQ55='Isian Keg Perb &amp; Peng'!BD$6,'Isian Keg Perb &amp; Peng'!$A$6,IF('Koreksi (p)'!BQ55='Isian Keg Perb &amp; Peng'!BD$7,'Isian Keg Perb &amp; Peng'!$A$7,IF('Koreksi (p)'!BQ55='Isian Keg Perb &amp; Peng'!BD$8,'Isian Keg Perb &amp; Peng'!$A$8,IF('Koreksi (p)'!BQ55='Isian Keg Perb &amp; Peng'!BD$9,'Isian Keg Perb &amp; Peng'!$A$9,IF('Koreksi (p)'!BQ55='Isian Keg Perb &amp; Peng'!BD$10,'Isian Keg Perb &amp; Peng'!$A$10,IF('Koreksi (p)'!BQ55='Isian Keg Perb &amp; Peng'!BD$11,'Isian Keg Perb &amp; Peng'!$A$11,IF('Koreksi (p)'!BQ55='Isian Keg Perb &amp; Peng'!BD$12,'Isian Keg Perb &amp; Peng'!$A$12,IF('Koreksi (p)'!BQ55='Isian Keg Perb &amp; Peng'!BD$13,'Isian Keg Perb &amp; Peng'!$A$13," "))))))))))</f>
        <v xml:space="preserve"> </v>
      </c>
      <c r="U54" s="150" t="str">
        <f>IF('Koreksi (p)'!BR55='Isian Keg Perb &amp; Peng'!BE$4,'Isian Keg Perb &amp; Peng'!$A$4,IF('Koreksi (p)'!BR55='Isian Keg Perb &amp; Peng'!BE$5,'Isian Keg Perb &amp; Peng'!$A$5,IF('Koreksi (p)'!BR55='Isian Keg Perb &amp; Peng'!BE$6,'Isian Keg Perb &amp; Peng'!$A$6,IF('Koreksi (p)'!BR55='Isian Keg Perb &amp; Peng'!BE$7,'Isian Keg Perb &amp; Peng'!$A$7,IF('Koreksi (p)'!BR55='Isian Keg Perb &amp; Peng'!BE$8,'Isian Keg Perb &amp; Peng'!$A$8,IF('Koreksi (p)'!BR55='Isian Keg Perb &amp; Peng'!BE$9,'Isian Keg Perb &amp; Peng'!$A$9,IF('Koreksi (p)'!BR55='Isian Keg Perb &amp; Peng'!BE$10,'Isian Keg Perb &amp; Peng'!$A$10,IF('Koreksi (p)'!BR55='Isian Keg Perb &amp; Peng'!BE$11,'Isian Keg Perb &amp; Peng'!$A$11,IF('Koreksi (p)'!BR55='Isian Keg Perb &amp; Peng'!BE$12,'Isian Keg Perb &amp; Peng'!$A$12,IF('Koreksi (p)'!BR55='Isian Keg Perb &amp; Peng'!BE$13,'Isian Keg Perb &amp; Peng'!$A$13," "))))))))))</f>
        <v xml:space="preserve"> </v>
      </c>
      <c r="V54" s="150" t="str">
        <f>IF('Koreksi (p)'!BS55='Isian Keg Perb &amp; Peng'!BF$4,'Isian Keg Perb &amp; Peng'!$A$4,IF('Koreksi (p)'!BS55='Isian Keg Perb &amp; Peng'!BF$5,'Isian Keg Perb &amp; Peng'!$A$5,IF('Koreksi (p)'!BS55='Isian Keg Perb &amp; Peng'!BF$6,'Isian Keg Perb &amp; Peng'!$A$6,IF('Koreksi (p)'!BS55='Isian Keg Perb &amp; Peng'!BF$7,'Isian Keg Perb &amp; Peng'!$A$7,IF('Koreksi (p)'!BS55='Isian Keg Perb &amp; Peng'!BF$8,'Isian Keg Perb &amp; Peng'!$A$8,IF('Koreksi (p)'!BS55='Isian Keg Perb &amp; Peng'!BF$9,'Isian Keg Perb &amp; Peng'!$A$9,IF('Koreksi (p)'!BS55='Isian Keg Perb &amp; Peng'!BF$10,'Isian Keg Perb &amp; Peng'!$A$10,IF('Koreksi (p)'!BS55='Isian Keg Perb &amp; Peng'!BF$11,'Isian Keg Perb &amp; Peng'!$A$11,IF('Koreksi (p)'!BS55='Isian Keg Perb &amp; Peng'!BF$12,'Isian Keg Perb &amp; Peng'!$A$12,IF('Koreksi (p)'!BS55='Isian Keg Perb &amp; Peng'!BF$13,'Isian Keg Perb &amp; Peng'!$A$13," "))))))))))</f>
        <v xml:space="preserve"> </v>
      </c>
      <c r="W54" s="150" t="str">
        <f>IF('Koreksi (p)'!BT55='Isian Keg Perb &amp; Peng'!BG$4,'Isian Keg Perb &amp; Peng'!$A$4,IF('Koreksi (p)'!BT55='Isian Keg Perb &amp; Peng'!BG$5,'Isian Keg Perb &amp; Peng'!$A$5,IF('Koreksi (p)'!BT55='Isian Keg Perb &amp; Peng'!BG$6,'Isian Keg Perb &amp; Peng'!$A$6,IF('Koreksi (p)'!BT55='Isian Keg Perb &amp; Peng'!BG$7,'Isian Keg Perb &amp; Peng'!$A$7,IF('Koreksi (p)'!BT55='Isian Keg Perb &amp; Peng'!BG$8,'Isian Keg Perb &amp; Peng'!$A$8,IF('Koreksi (p)'!BT55='Isian Keg Perb &amp; Peng'!BG$9,'Isian Keg Perb &amp; Peng'!$A$9,IF('Koreksi (p)'!BT55='Isian Keg Perb &amp; Peng'!BG$10,'Isian Keg Perb &amp; Peng'!$A$10,IF('Koreksi (p)'!BT55='Isian Keg Perb &amp; Peng'!BG$11,'Isian Keg Perb &amp; Peng'!$A$11,IF('Koreksi (p)'!BT55='Isian Keg Perb &amp; Peng'!BG$12,'Isian Keg Perb &amp; Peng'!$A$12,IF('Koreksi (p)'!BT55='Isian Keg Perb &amp; Peng'!BG$13,'Isian Keg Perb &amp; Peng'!$A$13," "))))))))))</f>
        <v xml:space="preserve"> </v>
      </c>
      <c r="X54" s="150" t="str">
        <f>IF('Koreksi (p)'!BU55='Isian Keg Perb &amp; Peng'!BH$4,'Isian Keg Perb &amp; Peng'!$A$4,IF('Koreksi (p)'!BU55='Isian Keg Perb &amp; Peng'!BH$5,'Isian Keg Perb &amp; Peng'!$A$5,IF('Koreksi (p)'!BU55='Isian Keg Perb &amp; Peng'!BH$6,'Isian Keg Perb &amp; Peng'!$A$6,IF('Koreksi (p)'!BU55='Isian Keg Perb &amp; Peng'!BH$7,'Isian Keg Perb &amp; Peng'!$A$7,IF('Koreksi (p)'!BU55='Isian Keg Perb &amp; Peng'!BH$8,'Isian Keg Perb &amp; Peng'!$A$8,IF('Koreksi (p)'!BU55='Isian Keg Perb &amp; Peng'!BH$9,'Isian Keg Perb &amp; Peng'!$A$9,IF('Koreksi (p)'!BU55='Isian Keg Perb &amp; Peng'!BH$10,'Isian Keg Perb &amp; Peng'!$A$10,IF('Koreksi (p)'!BU55='Isian Keg Perb &amp; Peng'!BH$11,'Isian Keg Perb &amp; Peng'!$A$11,IF('Koreksi (p)'!BU55='Isian Keg Perb &amp; Peng'!BH$12,'Isian Keg Perb &amp; Peng'!$A$12,IF('Koreksi (p)'!BU55='Isian Keg Perb &amp; Peng'!BH$13,'Isian Keg Perb &amp; Peng'!$A$13," "))))))))))</f>
        <v xml:space="preserve"> </v>
      </c>
      <c r="Y54" s="150" t="str">
        <f>IF('Koreksi (p)'!BV55='Isian Keg Perb &amp; Peng'!BI$4,'Isian Keg Perb &amp; Peng'!$A$4,IF('Koreksi (p)'!BV55='Isian Keg Perb &amp; Peng'!BI$5,'Isian Keg Perb &amp; Peng'!$A$5,IF('Koreksi (p)'!BV55='Isian Keg Perb &amp; Peng'!BI$6,'Isian Keg Perb &amp; Peng'!$A$6,IF('Koreksi (p)'!BV55='Isian Keg Perb &amp; Peng'!BI$7,'Isian Keg Perb &amp; Peng'!$A$7,IF('Koreksi (p)'!BV55='Isian Keg Perb &amp; Peng'!BI$8,'Isian Keg Perb &amp; Peng'!$A$8,IF('Koreksi (p)'!BV55='Isian Keg Perb &amp; Peng'!BI$9,'Isian Keg Perb &amp; Peng'!$A$9,IF('Koreksi (p)'!BV55='Isian Keg Perb &amp; Peng'!BI$10,'Isian Keg Perb &amp; Peng'!$A$10,IF('Koreksi (p)'!BV55='Isian Keg Perb &amp; Peng'!BI$11,'Isian Keg Perb &amp; Peng'!$A$11,IF('Koreksi (p)'!BV55='Isian Keg Perb &amp; Peng'!BI$12,'Isian Keg Perb &amp; Peng'!$A$12,IF('Koreksi (p)'!BV55='Isian Keg Perb &amp; Peng'!BI$13,'Isian Keg Perb &amp; Peng'!$A$13," "))))))))))</f>
        <v xml:space="preserve"> </v>
      </c>
      <c r="Z54" s="150" t="str">
        <f>IF('Koreksi (p)'!BW55='Isian Keg Perb &amp; Peng'!BJ$4,'Isian Keg Perb &amp; Peng'!$A$4,IF('Koreksi (p)'!BW55='Isian Keg Perb &amp; Peng'!BJ$5,'Isian Keg Perb &amp; Peng'!$A$5,IF('Koreksi (p)'!BW55='Isian Keg Perb &amp; Peng'!BJ$6,'Isian Keg Perb &amp; Peng'!$A$6,IF('Koreksi (p)'!BW55='Isian Keg Perb &amp; Peng'!BJ$7,'Isian Keg Perb &amp; Peng'!$A$7,IF('Koreksi (p)'!BW55='Isian Keg Perb &amp; Peng'!BJ$8,'Isian Keg Perb &amp; Peng'!$A$8,IF('Koreksi (p)'!BW55='Isian Keg Perb &amp; Peng'!BJ$9,'Isian Keg Perb &amp; Peng'!$A$9,IF('Koreksi (p)'!BW55='Isian Keg Perb &amp; Peng'!BJ$10,'Isian Keg Perb &amp; Peng'!$A$10,IF('Koreksi (p)'!BW55='Isian Keg Perb &amp; Peng'!BJ$11,'Isian Keg Perb &amp; Peng'!$A$11,IF('Koreksi (p)'!BW55='Isian Keg Perb &amp; Peng'!BJ$12,'Isian Keg Perb &amp; Peng'!$A$12,IF('Koreksi (p)'!BW55='Isian Keg Perb &amp; Peng'!BJ$13,'Isian Keg Perb &amp; Peng'!$A$13," "))))))))))</f>
        <v xml:space="preserve"> </v>
      </c>
      <c r="AA54" s="150" t="str">
        <f>IF('Koreksi (p)'!BX55='Isian Keg Perb &amp; Peng'!BK$4,'Isian Keg Perb &amp; Peng'!$A$4,IF('Koreksi (p)'!BX55='Isian Keg Perb &amp; Peng'!BK$5,'Isian Keg Perb &amp; Peng'!$A$5,IF('Koreksi (p)'!BX55='Isian Keg Perb &amp; Peng'!BK$6,'Isian Keg Perb &amp; Peng'!$A$6,IF('Koreksi (p)'!BX55='Isian Keg Perb &amp; Peng'!BK$7,'Isian Keg Perb &amp; Peng'!$A$7,IF('Koreksi (p)'!BX55='Isian Keg Perb &amp; Peng'!BK$8,'Isian Keg Perb &amp; Peng'!$A$8,IF('Koreksi (p)'!BX55='Isian Keg Perb &amp; Peng'!BK$9,'Isian Keg Perb &amp; Peng'!$A$9,IF('Koreksi (p)'!BX55='Isian Keg Perb &amp; Peng'!BK$10,'Isian Keg Perb &amp; Peng'!$A$10,IF('Koreksi (p)'!BX55='Isian Keg Perb &amp; Peng'!BK$11,'Isian Keg Perb &amp; Peng'!$A$11,IF('Koreksi (p)'!BX55='Isian Keg Perb &amp; Peng'!BK$12,'Isian Keg Perb &amp; Peng'!$A$12,IF('Koreksi (p)'!BX55='Isian Keg Perb &amp; Peng'!BK$13,'Isian Keg Perb &amp; Peng'!$A$13," "))))))))))</f>
        <v xml:space="preserve"> </v>
      </c>
      <c r="AB54" s="150" t="str">
        <f>IF('Koreksi (p)'!BY55='Isian Keg Perb &amp; Peng'!BL$4,'Isian Keg Perb &amp; Peng'!$A$4,IF('Koreksi (p)'!BY55='Isian Keg Perb &amp; Peng'!BL$5,'Isian Keg Perb &amp; Peng'!$A$5,IF('Koreksi (p)'!BY55='Isian Keg Perb &amp; Peng'!BL$6,'Isian Keg Perb &amp; Peng'!$A$6,IF('Koreksi (p)'!BY55='Isian Keg Perb &amp; Peng'!BL$7,'Isian Keg Perb &amp; Peng'!$A$7,IF('Koreksi (p)'!BY55='Isian Keg Perb &amp; Peng'!BL$8,'Isian Keg Perb &amp; Peng'!$A$8,IF('Koreksi (p)'!BY55='Isian Keg Perb &amp; Peng'!BL$9,'Isian Keg Perb &amp; Peng'!$A$9,IF('Koreksi (p)'!BY55='Isian Keg Perb &amp; Peng'!BL$10,'Isian Keg Perb &amp; Peng'!$A$10,IF('Koreksi (p)'!BY55='Isian Keg Perb &amp; Peng'!BL$11,'Isian Keg Perb &amp; Peng'!$A$11,IF('Koreksi (p)'!BY55='Isian Keg Perb &amp; Peng'!BL$12,'Isian Keg Perb &amp; Peng'!$A$12,IF('Koreksi (p)'!BY55='Isian Keg Perb &amp; Peng'!BL$13,'Isian Keg Perb &amp; Peng'!$A$13," "))))))))))</f>
        <v xml:space="preserve"> </v>
      </c>
      <c r="AC54" s="150" t="str">
        <f>IF('Koreksi (p)'!BZ55='Isian Keg Perb &amp; Peng'!BM$4,'Isian Keg Perb &amp; Peng'!$A$4,IF('Koreksi (p)'!BZ55='Isian Keg Perb &amp; Peng'!BM$5,'Isian Keg Perb &amp; Peng'!$A$5,IF('Koreksi (p)'!BZ55='Isian Keg Perb &amp; Peng'!BM$6,'Isian Keg Perb &amp; Peng'!$A$6,IF('Koreksi (p)'!BZ55='Isian Keg Perb &amp; Peng'!BM$7,'Isian Keg Perb &amp; Peng'!$A$7,IF('Koreksi (p)'!BZ55='Isian Keg Perb &amp; Peng'!BM$8,'Isian Keg Perb &amp; Peng'!$A$8,IF('Koreksi (p)'!BZ55='Isian Keg Perb &amp; Peng'!BM$9,'Isian Keg Perb &amp; Peng'!$A$9,IF('Koreksi (p)'!BZ55='Isian Keg Perb &amp; Peng'!BM$10,'Isian Keg Perb &amp; Peng'!$A$10,IF('Koreksi (p)'!BZ55='Isian Keg Perb &amp; Peng'!BM$11,'Isian Keg Perb &amp; Peng'!$A$11,IF('Koreksi (p)'!BZ55='Isian Keg Perb &amp; Peng'!BM$12,'Isian Keg Perb &amp; Peng'!$A$12,IF('Koreksi (p)'!BZ55='Isian Keg Perb &amp; Peng'!BM$13,'Isian Keg Perb &amp; Peng'!$A$13," "))))))))))</f>
        <v xml:space="preserve"> </v>
      </c>
      <c r="AD54" s="150" t="str">
        <f>IF('Koreksi (p)'!CA55='Isian Keg Perb &amp; Peng'!BN$4,'Isian Keg Perb &amp; Peng'!$A$4,IF('Koreksi (p)'!CA55='Isian Keg Perb &amp; Peng'!BN$5,'Isian Keg Perb &amp; Peng'!$A$5,IF('Koreksi (p)'!CA55='Isian Keg Perb &amp; Peng'!BN$6,'Isian Keg Perb &amp; Peng'!$A$6,IF('Koreksi (p)'!CA55='Isian Keg Perb &amp; Peng'!BN$7,'Isian Keg Perb &amp; Peng'!$A$7,IF('Koreksi (p)'!CA55='Isian Keg Perb &amp; Peng'!BN$8,'Isian Keg Perb &amp; Peng'!$A$8,IF('Koreksi (p)'!CA55='Isian Keg Perb &amp; Peng'!BN$9,'Isian Keg Perb &amp; Peng'!$A$9,IF('Koreksi (p)'!CA55='Isian Keg Perb &amp; Peng'!BN$10,'Isian Keg Perb &amp; Peng'!$A$10,IF('Koreksi (p)'!CA55='Isian Keg Perb &amp; Peng'!BN$11,'Isian Keg Perb &amp; Peng'!$A$11,IF('Koreksi (p)'!CA55='Isian Keg Perb &amp; Peng'!BN$12,'Isian Keg Perb &amp; Peng'!$A$12,IF('Koreksi (p)'!CA55='Isian Keg Perb &amp; Peng'!BN$13,'Isian Keg Perb &amp; Peng'!$A$13," "))))))))))</f>
        <v xml:space="preserve"> </v>
      </c>
      <c r="AE54" s="150" t="str">
        <f>IF('Koreksi (p)'!CB55='Isian Keg Perb &amp; Peng'!BO$4,'Isian Keg Perb &amp; Peng'!$A$4,IF('Koreksi (p)'!CB55='Isian Keg Perb &amp; Peng'!BO$5,'Isian Keg Perb &amp; Peng'!$A$5,IF('Koreksi (p)'!CB55='Isian Keg Perb &amp; Peng'!BO$6,'Isian Keg Perb &amp; Peng'!$A$6,IF('Koreksi (p)'!CB55='Isian Keg Perb &amp; Peng'!BO$7,'Isian Keg Perb &amp; Peng'!$A$7,IF('Koreksi (p)'!CB55='Isian Keg Perb &amp; Peng'!BO$8,'Isian Keg Perb &amp; Peng'!$A$8,IF('Koreksi (p)'!CB55='Isian Keg Perb &amp; Peng'!BO$9,'Isian Keg Perb &amp; Peng'!$A$9,IF('Koreksi (p)'!CB55='Isian Keg Perb &amp; Peng'!BO$10,'Isian Keg Perb &amp; Peng'!$A$10,IF('Koreksi (p)'!CB55='Isian Keg Perb &amp; Peng'!BO$11,'Isian Keg Perb &amp; Peng'!$A$11,IF('Koreksi (p)'!CB55='Isian Keg Perb &amp; Peng'!BO$12,'Isian Keg Perb &amp; Peng'!$A$12,IF('Koreksi (p)'!CB55='Isian Keg Perb &amp; Peng'!BO$13,'Isian Keg Perb &amp; Peng'!$A$13," "))))))))))</f>
        <v xml:space="preserve"> </v>
      </c>
      <c r="AF54" s="150" t="str">
        <f>IF('Koreksi (p)'!CC55='Isian Keg Perb &amp; Peng'!BP$4,'Isian Keg Perb &amp; Peng'!$A$4,IF('Koreksi (p)'!CC55='Isian Keg Perb &amp; Peng'!BP$5,'Isian Keg Perb &amp; Peng'!$A$5,IF('Koreksi (p)'!CC55='Isian Keg Perb &amp; Peng'!BP$6,'Isian Keg Perb &amp; Peng'!$A$6,IF('Koreksi (p)'!CC55='Isian Keg Perb &amp; Peng'!BP$7,'Isian Keg Perb &amp; Peng'!$A$7,IF('Koreksi (p)'!CC55='Isian Keg Perb &amp; Peng'!BP$8,'Isian Keg Perb &amp; Peng'!$A$8,IF('Koreksi (p)'!CC55='Isian Keg Perb &amp; Peng'!BP$9,'Isian Keg Perb &amp; Peng'!$A$9,IF('Koreksi (p)'!CC55='Isian Keg Perb &amp; Peng'!BP$10,'Isian Keg Perb &amp; Peng'!$A$10,IF('Koreksi (p)'!CC55='Isian Keg Perb &amp; Peng'!BP$11,'Isian Keg Perb &amp; Peng'!$A$11,IF('Koreksi (p)'!CC55='Isian Keg Perb &amp; Peng'!BP$12,'Isian Keg Perb &amp; Peng'!$A$12,IF('Koreksi (p)'!CC55='Isian Keg Perb &amp; Peng'!BP$13,'Isian Keg Perb &amp; Peng'!$A$13," "))))))))))</f>
        <v xml:space="preserve"> </v>
      </c>
      <c r="AG54" s="150" t="str">
        <f>IF('Koreksi (p)'!CD55='Isian Keg Perb &amp; Peng'!BQ$4,'Isian Keg Perb &amp; Peng'!$A$4,IF('Koreksi (p)'!CD55='Isian Keg Perb &amp; Peng'!BQ$5,'Isian Keg Perb &amp; Peng'!$A$5,IF('Koreksi (p)'!CD55='Isian Keg Perb &amp; Peng'!BQ$6,'Isian Keg Perb &amp; Peng'!$A$6,IF('Koreksi (p)'!CD55='Isian Keg Perb &amp; Peng'!BQ$7,'Isian Keg Perb &amp; Peng'!$A$7,IF('Koreksi (p)'!CD55='Isian Keg Perb &amp; Peng'!BQ$8,'Isian Keg Perb &amp; Peng'!$A$8,IF('Koreksi (p)'!CD55='Isian Keg Perb &amp; Peng'!BQ$9,'Isian Keg Perb &amp; Peng'!$A$9,IF('Koreksi (p)'!CD55='Isian Keg Perb &amp; Peng'!BQ$10,'Isian Keg Perb &amp; Peng'!$A$10,IF('Koreksi (p)'!CD55='Isian Keg Perb &amp; Peng'!BQ$11,'Isian Keg Perb &amp; Peng'!$A$11,IF('Koreksi (p)'!CD55='Isian Keg Perb &amp; Peng'!BQ$12,'Isian Keg Perb &amp; Peng'!$A$12,IF('Koreksi (p)'!CD55='Isian Keg Perb &amp; Peng'!BQ$13,'Isian Keg Perb &amp; Peng'!$A$13," "))))))))))</f>
        <v xml:space="preserve"> </v>
      </c>
      <c r="AH54" s="150" t="str">
        <f>IF('Koreksi (p)'!CE55='Isian Keg Perb &amp; Peng'!BR$4,'Isian Keg Perb &amp; Peng'!$A$4,IF('Koreksi (p)'!CE55='Isian Keg Perb &amp; Peng'!BR$5,'Isian Keg Perb &amp; Peng'!$A$5,IF('Koreksi (p)'!CE55='Isian Keg Perb &amp; Peng'!BR$6,'Isian Keg Perb &amp; Peng'!$A$6,IF('Koreksi (p)'!CE55='Isian Keg Perb &amp; Peng'!BR$7,'Isian Keg Perb &amp; Peng'!$A$7,IF('Koreksi (p)'!CE55='Isian Keg Perb &amp; Peng'!BR$8,'Isian Keg Perb &amp; Peng'!$A$8,IF('Koreksi (p)'!CE55='Isian Keg Perb &amp; Peng'!BR$9,'Isian Keg Perb &amp; Peng'!$A$9,IF('Koreksi (p)'!CE55='Isian Keg Perb &amp; Peng'!BR$10,'Isian Keg Perb &amp; Peng'!$A$10,IF('Koreksi (p)'!CE55='Isian Keg Perb &amp; Peng'!BR$11,'Isian Keg Perb &amp; Peng'!$A$11,IF('Koreksi (p)'!CE55='Isian Keg Perb &amp; Peng'!BR$12,'Isian Keg Perb &amp; Peng'!$A$12,IF('Koreksi (p)'!CE55='Isian Keg Perb &amp; Peng'!BR$13,'Isian Keg Perb &amp; Peng'!$A$13," "))))))))))</f>
        <v xml:space="preserve"> </v>
      </c>
      <c r="AI54" s="150" t="str">
        <f>IF('Koreksi (p)'!CF55='Isian Keg Perb &amp; Peng'!BS$4,'Isian Keg Perb &amp; Peng'!$A$4,IF('Koreksi (p)'!CF55='Isian Keg Perb &amp; Peng'!BS$5,'Isian Keg Perb &amp; Peng'!$A$5,IF('Koreksi (p)'!CF55='Isian Keg Perb &amp; Peng'!BS$6,'Isian Keg Perb &amp; Peng'!$A$6,IF('Koreksi (p)'!CF55='Isian Keg Perb &amp; Peng'!BS$7,'Isian Keg Perb &amp; Peng'!$A$7,IF('Koreksi (p)'!CF55='Isian Keg Perb &amp; Peng'!BS$8,'Isian Keg Perb &amp; Peng'!$A$8,IF('Koreksi (p)'!CF55='Isian Keg Perb &amp; Peng'!BS$9,'Isian Keg Perb &amp; Peng'!$A$9,IF('Koreksi (p)'!CF55='Isian Keg Perb &amp; Peng'!BS$10,'Isian Keg Perb &amp; Peng'!$A$10,IF('Koreksi (p)'!CF55='Isian Keg Perb &amp; Peng'!BS$11,'Isian Keg Perb &amp; Peng'!$A$11,IF('Koreksi (p)'!CF55='Isian Keg Perb &amp; Peng'!BS$12,'Isian Keg Perb &amp; Peng'!$A$12,IF('Koreksi (p)'!CF55='Isian Keg Perb &amp; Peng'!BS$13,'Isian Keg Perb &amp; Peng'!$A$13," "))))))))))</f>
        <v xml:space="preserve"> </v>
      </c>
      <c r="AJ54" s="150" t="str">
        <f>IF('Koreksi (p)'!CG55='Isian Keg Perb &amp; Peng'!BT$4,'Isian Keg Perb &amp; Peng'!$A$4,IF('Koreksi (p)'!CG55='Isian Keg Perb &amp; Peng'!BT$5,'Isian Keg Perb &amp; Peng'!$A$5,IF('Koreksi (p)'!CG55='Isian Keg Perb &amp; Peng'!BT$6,'Isian Keg Perb &amp; Peng'!$A$6,IF('Koreksi (p)'!CG55='Isian Keg Perb &amp; Peng'!BT$7,'Isian Keg Perb &amp; Peng'!$A$7,IF('Koreksi (p)'!CG55='Isian Keg Perb &amp; Peng'!BT$8,'Isian Keg Perb &amp; Peng'!$A$8,IF('Koreksi (p)'!CG55='Isian Keg Perb &amp; Peng'!BT$9,'Isian Keg Perb &amp; Peng'!$A$9,IF('Koreksi (p)'!CG55='Isian Keg Perb &amp; Peng'!BT$10,'Isian Keg Perb &amp; Peng'!$A$10,IF('Koreksi (p)'!CG55='Isian Keg Perb &amp; Peng'!BT$11,'Isian Keg Perb &amp; Peng'!$A$11,IF('Koreksi (p)'!CG55='Isian Keg Perb &amp; Peng'!BT$12,'Isian Keg Perb &amp; Peng'!$A$12,IF('Koreksi (p)'!CG55='Isian Keg Perb &amp; Peng'!BT$13,'Isian Keg Perb &amp; Peng'!$A$13," "))))))))))</f>
        <v xml:space="preserve"> </v>
      </c>
      <c r="AK54" s="150" t="str">
        <f>IF('Koreksi (p)'!CH55='Isian Keg Perb &amp; Peng'!BU$4,'Isian Keg Perb &amp; Peng'!$A$4,IF('Koreksi (p)'!CH55='Isian Keg Perb &amp; Peng'!BU$5,'Isian Keg Perb &amp; Peng'!$A$5,IF('Koreksi (p)'!CH55='Isian Keg Perb &amp; Peng'!BU$6,'Isian Keg Perb &amp; Peng'!$A$6,IF('Koreksi (p)'!CH55='Isian Keg Perb &amp; Peng'!BU$7,'Isian Keg Perb &amp; Peng'!$A$7,IF('Koreksi (p)'!CH55='Isian Keg Perb &amp; Peng'!BU$8,'Isian Keg Perb &amp; Peng'!$A$8,IF('Koreksi (p)'!CH55='Isian Keg Perb &amp; Peng'!BU$9,'Isian Keg Perb &amp; Peng'!$A$9,IF('Koreksi (p)'!CH55='Isian Keg Perb &amp; Peng'!BU$10,'Isian Keg Perb &amp; Peng'!$A$10,IF('Koreksi (p)'!CH55='Isian Keg Perb &amp; Peng'!BU$11,'Isian Keg Perb &amp; Peng'!$A$11,IF('Koreksi (p)'!CH55='Isian Keg Perb &amp; Peng'!BU$12,'Isian Keg Perb &amp; Peng'!$A$12,IF('Koreksi (p)'!CH55='Isian Keg Perb &amp; Peng'!BU$13,'Isian Keg Perb &amp; Peng'!$A$13," "))))))))))</f>
        <v xml:space="preserve"> </v>
      </c>
      <c r="AL54" s="150" t="str">
        <f>IF('Koreksi (p)'!CI55='Isian Keg Perb &amp; Peng'!BV$4,'Isian Keg Perb &amp; Peng'!$A$4,IF('Koreksi (p)'!CI55='Isian Keg Perb &amp; Peng'!BV$5,'Isian Keg Perb &amp; Peng'!$A$5,IF('Koreksi (p)'!CI55='Isian Keg Perb &amp; Peng'!BV$6,'Isian Keg Perb &amp; Peng'!$A$6,IF('Koreksi (p)'!CI55='Isian Keg Perb &amp; Peng'!BV$7,'Isian Keg Perb &amp; Peng'!$A$7,IF('Koreksi (p)'!CI55='Isian Keg Perb &amp; Peng'!BV$8,'Isian Keg Perb &amp; Peng'!$A$8,IF('Koreksi (p)'!CI55='Isian Keg Perb &amp; Peng'!BV$9,'Isian Keg Perb &amp; Peng'!$A$9,IF('Koreksi (p)'!CI55='Isian Keg Perb &amp; Peng'!BV$10,'Isian Keg Perb &amp; Peng'!$A$10,IF('Koreksi (p)'!CI55='Isian Keg Perb &amp; Peng'!BV$11,'Isian Keg Perb &amp; Peng'!$A$11,IF('Koreksi (p)'!CI55='Isian Keg Perb &amp; Peng'!BV$12,'Isian Keg Perb &amp; Peng'!$A$12,IF('Koreksi (p)'!CI55='Isian Keg Perb &amp; Peng'!BV$13,'Isian Keg Perb &amp; Peng'!$A$13," "))))))))))</f>
        <v xml:space="preserve"> </v>
      </c>
      <c r="AM54" s="150" t="str">
        <f>IF('Koreksi (p)'!CJ55='Isian Keg Perb &amp; Peng'!BW$4,'Isian Keg Perb &amp; Peng'!$A$4,IF('Koreksi (p)'!CJ55='Isian Keg Perb &amp; Peng'!BW$5,'Isian Keg Perb &amp; Peng'!$A$5,IF('Koreksi (p)'!CJ55='Isian Keg Perb &amp; Peng'!BW$6,'Isian Keg Perb &amp; Peng'!$A$6,IF('Koreksi (p)'!CJ55='Isian Keg Perb &amp; Peng'!BW$7,'Isian Keg Perb &amp; Peng'!$A$7,IF('Koreksi (p)'!CJ55='Isian Keg Perb &amp; Peng'!BW$8,'Isian Keg Perb &amp; Peng'!$A$8,IF('Koreksi (p)'!CJ55='Isian Keg Perb &amp; Peng'!BW$9,'Isian Keg Perb &amp; Peng'!$A$9,IF('Koreksi (p)'!CJ55='Isian Keg Perb &amp; Peng'!BW$10,'Isian Keg Perb &amp; Peng'!$A$10,IF('Koreksi (p)'!CJ55='Isian Keg Perb &amp; Peng'!BW$11,'Isian Keg Perb &amp; Peng'!$A$11,IF('Koreksi (p)'!CJ55='Isian Keg Perb &amp; Peng'!BW$12,'Isian Keg Perb &amp; Peng'!$A$12,IF('Koreksi (p)'!CJ55='Isian Keg Perb &amp; Peng'!BW$13,'Isian Keg Perb &amp; Peng'!$A$13," "))))))))))</f>
        <v xml:space="preserve"> </v>
      </c>
      <c r="AN54" s="150" t="str">
        <f>IF('Koreksi (p)'!CK55='Isian Keg Perb &amp; Peng'!BX$4,'Isian Keg Perb &amp; Peng'!$A$4,IF('Koreksi (p)'!CK55='Isian Keg Perb &amp; Peng'!BX$5,'Isian Keg Perb &amp; Peng'!$A$5,IF('Koreksi (p)'!CK55='Isian Keg Perb &amp; Peng'!BX$6,'Isian Keg Perb &amp; Peng'!$A$6,IF('Koreksi (p)'!CK55='Isian Keg Perb &amp; Peng'!BX$7,'Isian Keg Perb &amp; Peng'!$A$7,IF('Koreksi (p)'!CK55='Isian Keg Perb &amp; Peng'!BX$8,'Isian Keg Perb &amp; Peng'!$A$8,IF('Koreksi (p)'!CK55='Isian Keg Perb &amp; Peng'!BX$9,'Isian Keg Perb &amp; Peng'!$A$9,IF('Koreksi (p)'!CK55='Isian Keg Perb &amp; Peng'!BX$10,'Isian Keg Perb &amp; Peng'!$A$10,IF('Koreksi (p)'!CK55='Isian Keg Perb &amp; Peng'!BX$11,'Isian Keg Perb &amp; Peng'!$A$11,IF('Koreksi (p)'!CK55='Isian Keg Perb &amp; Peng'!BX$12,'Isian Keg Perb &amp; Peng'!$A$12,IF('Koreksi (p)'!CK55='Isian Keg Perb &amp; Peng'!BX$13,'Isian Keg Perb &amp; Peng'!$A$13," "))))))))))</f>
        <v xml:space="preserve"> </v>
      </c>
      <c r="AO54" s="150" t="str">
        <f>IF('Koreksi (p)'!CL55='Isian Keg Perb &amp; Peng'!BY$4,'Isian Keg Perb &amp; Peng'!$A$4,IF('Koreksi (p)'!CL55='Isian Keg Perb &amp; Peng'!BY$5,'Isian Keg Perb &amp; Peng'!$A$5,IF('Koreksi (p)'!CL55='Isian Keg Perb &amp; Peng'!BY$6,'Isian Keg Perb &amp; Peng'!$A$6,IF('Koreksi (p)'!CL55='Isian Keg Perb &amp; Peng'!BY$7,'Isian Keg Perb &amp; Peng'!$A$7,IF('Koreksi (p)'!CL55='Isian Keg Perb &amp; Peng'!BY$8,'Isian Keg Perb &amp; Peng'!$A$8,IF('Koreksi (p)'!CL55='Isian Keg Perb &amp; Peng'!BY$9,'Isian Keg Perb &amp; Peng'!$A$9,IF('Koreksi (p)'!CL55='Isian Keg Perb &amp; Peng'!BY$10,'Isian Keg Perb &amp; Peng'!$A$10,IF('Koreksi (p)'!CL55='Isian Keg Perb &amp; Peng'!BY$11,'Isian Keg Perb &amp; Peng'!$A$11,IF('Koreksi (p)'!CL55='Isian Keg Perb &amp; Peng'!BY$12,'Isian Keg Perb &amp; Peng'!$A$12,IF('Koreksi (p)'!CL55='Isian Keg Perb &amp; Peng'!BY$13,'Isian Keg Perb &amp; Peng'!$A$13," "))))))))))</f>
        <v xml:space="preserve"> </v>
      </c>
      <c r="AP54" s="150" t="str">
        <f>IF('Koreksi (p)'!CM55='Isian Keg Perb &amp; Peng'!BZ$4,'Isian Keg Perb &amp; Peng'!$A$4,IF('Koreksi (p)'!CM55='Isian Keg Perb &amp; Peng'!BZ$5,'Isian Keg Perb &amp; Peng'!$A$5,IF('Koreksi (p)'!CM55='Isian Keg Perb &amp; Peng'!BZ$6,'Isian Keg Perb &amp; Peng'!$A$6,IF('Koreksi (p)'!CM55='Isian Keg Perb &amp; Peng'!BZ$7,'Isian Keg Perb &amp; Peng'!$A$7,IF('Koreksi (p)'!CM55='Isian Keg Perb &amp; Peng'!BZ$8,'Isian Keg Perb &amp; Peng'!$A$8,IF('Koreksi (p)'!CM55='Isian Keg Perb &amp; Peng'!BZ$9,'Isian Keg Perb &amp; Peng'!$A$9,IF('Koreksi (p)'!CM55='Isian Keg Perb &amp; Peng'!BZ$10,'Isian Keg Perb &amp; Peng'!$A$10,IF('Koreksi (p)'!CM55='Isian Keg Perb &amp; Peng'!BZ$11,'Isian Keg Perb &amp; Peng'!$A$11,IF('Koreksi (p)'!CM55='Isian Keg Perb &amp; Peng'!BZ$12,'Isian Keg Perb &amp; Peng'!$A$12,IF('Koreksi (p)'!CM55='Isian Keg Perb &amp; Peng'!BZ$13,'Isian Keg Perb &amp; Peng'!$A$13," "))))))))))</f>
        <v xml:space="preserve"> </v>
      </c>
      <c r="AQ54" s="150" t="str">
        <f>IF('Koreksi (p)'!CN55='Isian Keg Perb &amp; Peng'!CA$4,'Isian Keg Perb &amp; Peng'!$A$4,IF('Koreksi (p)'!CN55='Isian Keg Perb &amp; Peng'!CA$5,'Isian Keg Perb &amp; Peng'!$A$5,IF('Koreksi (p)'!CN55='Isian Keg Perb &amp; Peng'!CA$6,'Isian Keg Perb &amp; Peng'!$A$6,IF('Koreksi (p)'!CN55='Isian Keg Perb &amp; Peng'!CA$7,'Isian Keg Perb &amp; Peng'!$A$7,IF('Koreksi (p)'!CN55='Isian Keg Perb &amp; Peng'!CA$8,'Isian Keg Perb &amp; Peng'!$A$8,IF('Koreksi (p)'!CN55='Isian Keg Perb &amp; Peng'!CA$9,'Isian Keg Perb &amp; Peng'!$A$9,IF('Koreksi (p)'!CN55='Isian Keg Perb &amp; Peng'!CA$10,'Isian Keg Perb &amp; Peng'!$A$10,IF('Koreksi (p)'!CN55='Isian Keg Perb &amp; Peng'!CA$11,'Isian Keg Perb &amp; Peng'!$A$11,IF('Koreksi (p)'!CN55='Isian Keg Perb &amp; Peng'!CA$12,'Isian Keg Perb &amp; Peng'!$A$12,IF('Koreksi (p)'!CN55='Isian Keg Perb &amp; Peng'!CA$13,'Isian Keg Perb &amp; Peng'!$A$13," "))))))))))</f>
        <v xml:space="preserve"> </v>
      </c>
      <c r="AR54" s="150" t="str">
        <f>IF('Koreksi (p)'!CO55='Isian Keg Perb &amp; Peng'!CB$4,'Isian Keg Perb &amp; Peng'!$A$4,IF('Koreksi (p)'!CO55='Isian Keg Perb &amp; Peng'!CB$5,'Isian Keg Perb &amp; Peng'!$A$5,IF('Koreksi (p)'!CO55='Isian Keg Perb &amp; Peng'!CB$6,'Isian Keg Perb &amp; Peng'!$A$6,IF('Koreksi (p)'!CO55='Isian Keg Perb &amp; Peng'!CB$7,'Isian Keg Perb &amp; Peng'!$A$7,IF('Koreksi (p)'!CO55='Isian Keg Perb &amp; Peng'!CB$8,'Isian Keg Perb &amp; Peng'!$A$8,IF('Koreksi (p)'!CO55='Isian Keg Perb &amp; Peng'!CB$9,'Isian Keg Perb &amp; Peng'!$A$9,IF('Koreksi (p)'!CO55='Isian Keg Perb &amp; Peng'!CB$10,'Isian Keg Perb &amp; Peng'!$A$10,IF('Koreksi (p)'!CO55='Isian Keg Perb &amp; Peng'!CB$11,'Isian Keg Perb &amp; Peng'!$A$11,IF('Koreksi (p)'!CO55='Isian Keg Perb &amp; Peng'!CB$12,'Isian Keg Perb &amp; Peng'!$A$12,IF('Koreksi (p)'!CO55='Isian Keg Perb &amp; Peng'!CB$13,'Isian Keg Perb &amp; Peng'!$A$13," "))))))))))</f>
        <v xml:space="preserve"> </v>
      </c>
      <c r="AS54" s="150" t="str">
        <f>IF('Koreksi (p)'!CP55='Isian Keg Perb &amp; Peng'!CC$4,'Isian Keg Perb &amp; Peng'!$A$4,IF('Koreksi (p)'!CP55='Isian Keg Perb &amp; Peng'!CC$5,'Isian Keg Perb &amp; Peng'!$A$5,IF('Koreksi (p)'!CP55='Isian Keg Perb &amp; Peng'!CC$6,'Isian Keg Perb &amp; Peng'!$A$6,IF('Koreksi (p)'!CP55='Isian Keg Perb &amp; Peng'!CC$7,'Isian Keg Perb &amp; Peng'!$A$7,IF('Koreksi (p)'!CP55='Isian Keg Perb &amp; Peng'!CC$8,'Isian Keg Perb &amp; Peng'!$A$8,IF('Koreksi (p)'!CP55='Isian Keg Perb &amp; Peng'!CC$9,'Isian Keg Perb &amp; Peng'!$A$9,IF('Koreksi (p)'!CP55='Isian Keg Perb &amp; Peng'!CC$10,'Isian Keg Perb &amp; Peng'!$A$10,IF('Koreksi (p)'!CP55='Isian Keg Perb &amp; Peng'!CC$11,'Isian Keg Perb &amp; Peng'!$A$11,IF('Koreksi (p)'!CP55='Isian Keg Perb &amp; Peng'!CC$12,'Isian Keg Perb &amp; Peng'!$A$12,IF('Koreksi (p)'!CP55='Isian Keg Perb &amp; Peng'!CC$13,'Isian Keg Perb &amp; Peng'!$A$13," "))))))))))</f>
        <v xml:space="preserve"> </v>
      </c>
      <c r="AT54" s="150" t="str">
        <f t="shared" si="0"/>
        <v xml:space="preserve">                                        </v>
      </c>
      <c r="AU54" s="150" t="e">
        <f t="shared" si="1"/>
        <v>#VALUE!</v>
      </c>
      <c r="AV54" s="150" t="str">
        <f t="shared" si="2"/>
        <v/>
      </c>
      <c r="AW54" s="150" t="e">
        <f t="shared" si="3"/>
        <v>#VALUE!</v>
      </c>
      <c r="AX54" s="150" t="str">
        <f t="shared" si="4"/>
        <v/>
      </c>
      <c r="AY54" s="150" t="e">
        <f t="shared" si="5"/>
        <v>#VALUE!</v>
      </c>
      <c r="AZ54" s="150" t="str">
        <f t="shared" si="6"/>
        <v/>
      </c>
      <c r="BA54" s="150" t="e">
        <f t="shared" si="7"/>
        <v>#VALUE!</v>
      </c>
      <c r="BB54" s="150" t="str">
        <f t="shared" si="8"/>
        <v/>
      </c>
      <c r="BC54" s="150" t="e">
        <f t="shared" si="9"/>
        <v>#VALUE!</v>
      </c>
      <c r="BD54" s="150" t="str">
        <f t="shared" si="10"/>
        <v/>
      </c>
      <c r="BE54" s="150" t="e">
        <f t="shared" si="11"/>
        <v>#VALUE!</v>
      </c>
      <c r="BF54" s="150" t="str">
        <f t="shared" si="12"/>
        <v/>
      </c>
      <c r="BG54" s="150" t="e">
        <f t="shared" si="13"/>
        <v>#VALUE!</v>
      </c>
      <c r="BH54" s="150" t="str">
        <f t="shared" si="14"/>
        <v/>
      </c>
      <c r="BI54" s="150" t="e">
        <f t="shared" si="15"/>
        <v>#VALUE!</v>
      </c>
      <c r="BJ54" s="150" t="str">
        <f t="shared" si="16"/>
        <v/>
      </c>
      <c r="BK54" s="150" t="e">
        <f t="shared" si="17"/>
        <v>#VALUE!</v>
      </c>
      <c r="BL54" s="150" t="str">
        <f t="shared" si="18"/>
        <v/>
      </c>
      <c r="BM54" s="150" t="e">
        <f t="shared" si="19"/>
        <v>#VALUE!</v>
      </c>
      <c r="BN54" s="150" t="str">
        <f t="shared" si="20"/>
        <v/>
      </c>
      <c r="BO54" s="26" t="str">
        <f t="shared" si="21"/>
        <v/>
      </c>
      <c r="BP54" s="27" t="str">
        <f>IF(E54="X",'Isian Keg Perb &amp; Peng'!$CE$4,"")</f>
        <v/>
      </c>
      <c r="BQ54" s="27" t="str">
        <f>IF(E54="X",'Isian Keg Perb &amp; Peng'!$CF$4,"")</f>
        <v/>
      </c>
    </row>
    <row r="55" spans="1:69" s="30" customFormat="1" ht="59.25" hidden="1" customHeight="1">
      <c r="B55" s="27">
        <f>'Analisis (p)'!A57</f>
        <v>44</v>
      </c>
      <c r="C55" s="25">
        <f>'Analisis (p)'!B57</f>
        <v>0</v>
      </c>
      <c r="D55" s="32"/>
      <c r="E55" s="27" t="str">
        <f>'Analisis (p)'!CJ57</f>
        <v/>
      </c>
      <c r="F55" s="150" t="str">
        <f>IF('Koreksi (p)'!BC56='Isian Keg Perb &amp; Peng'!AP$4,'Isian Keg Perb &amp; Peng'!$A$4,IF('Koreksi (p)'!BC56='Isian Keg Perb &amp; Peng'!AP$5,'Isian Keg Perb &amp; Peng'!$A$5,IF('Koreksi (p)'!BC56='Isian Keg Perb &amp; Peng'!AP$6,'Isian Keg Perb &amp; Peng'!$A$6,IF('Koreksi (p)'!BC56='Isian Keg Perb &amp; Peng'!AP$7,'Isian Keg Perb &amp; Peng'!$A$7,IF('Koreksi (p)'!BC56='Isian Keg Perb &amp; Peng'!AP$8,'Isian Keg Perb &amp; Peng'!$A$8,IF('Koreksi (p)'!BC56='Isian Keg Perb &amp; Peng'!AP$9,'Isian Keg Perb &amp; Peng'!$A$9,IF('Koreksi (p)'!BC56='Isian Keg Perb &amp; Peng'!AP$10,'Isian Keg Perb &amp; Peng'!$A$10,IF('Koreksi (p)'!BC56='Isian Keg Perb &amp; Peng'!AP$11,'Isian Keg Perb &amp; Peng'!$A$11,IF('Koreksi (p)'!BC56='Isian Keg Perb &amp; Peng'!AP$12,'Isian Keg Perb &amp; Peng'!$A$12,IF('Koreksi (p)'!BC56='Isian Keg Perb &amp; Peng'!AP$13,'Isian Keg Perb &amp; Peng'!$A$13," "))))))))))</f>
        <v xml:space="preserve"> </v>
      </c>
      <c r="G55" s="150" t="str">
        <f>IF('Koreksi (p)'!BD56='Isian Keg Perb &amp; Peng'!AQ$4,'Isian Keg Perb &amp; Peng'!$A$4,IF('Koreksi (p)'!BD56='Isian Keg Perb &amp; Peng'!AQ$5,'Isian Keg Perb &amp; Peng'!$A$5,IF('Koreksi (p)'!BD56='Isian Keg Perb &amp; Peng'!AQ$6,'Isian Keg Perb &amp; Peng'!$A$6,IF('Koreksi (p)'!BD56='Isian Keg Perb &amp; Peng'!AQ$7,'Isian Keg Perb &amp; Peng'!$A$7,IF('Koreksi (p)'!BD56='Isian Keg Perb &amp; Peng'!AQ$8,'Isian Keg Perb &amp; Peng'!$A$8,IF('Koreksi (p)'!BD56='Isian Keg Perb &amp; Peng'!AQ$9,'Isian Keg Perb &amp; Peng'!$A$9,IF('Koreksi (p)'!BD56='Isian Keg Perb &amp; Peng'!AQ$10,'Isian Keg Perb &amp; Peng'!$A$10,IF('Koreksi (p)'!BD56='Isian Keg Perb &amp; Peng'!AQ$11,'Isian Keg Perb &amp; Peng'!$A$11,IF('Koreksi (p)'!BD56='Isian Keg Perb &amp; Peng'!AQ$12,'Isian Keg Perb &amp; Peng'!$A$12,IF('Koreksi (p)'!BD56='Isian Keg Perb &amp; Peng'!AQ$13,'Isian Keg Perb &amp; Peng'!$A$13," "))))))))))</f>
        <v xml:space="preserve"> </v>
      </c>
      <c r="H55" s="150" t="str">
        <f>IF('Koreksi (p)'!BE56='Isian Keg Perb &amp; Peng'!AR$4,'Isian Keg Perb &amp; Peng'!$A$4,IF('Koreksi (p)'!BE56='Isian Keg Perb &amp; Peng'!AR$5,'Isian Keg Perb &amp; Peng'!$A$5,IF('Koreksi (p)'!BE56='Isian Keg Perb &amp; Peng'!AR$6,'Isian Keg Perb &amp; Peng'!$A$6,IF('Koreksi (p)'!BE56='Isian Keg Perb &amp; Peng'!AR$7,'Isian Keg Perb &amp; Peng'!$A$7,IF('Koreksi (p)'!BE56='Isian Keg Perb &amp; Peng'!AR$8,'Isian Keg Perb &amp; Peng'!$A$8,IF('Koreksi (p)'!BE56='Isian Keg Perb &amp; Peng'!AR$9,'Isian Keg Perb &amp; Peng'!$A$9,IF('Koreksi (p)'!BE56='Isian Keg Perb &amp; Peng'!AR$10,'Isian Keg Perb &amp; Peng'!$A$10,IF('Koreksi (p)'!BE56='Isian Keg Perb &amp; Peng'!AR$11,'Isian Keg Perb &amp; Peng'!$A$11,IF('Koreksi (p)'!BE56='Isian Keg Perb &amp; Peng'!AR$12,'Isian Keg Perb &amp; Peng'!$A$12,IF('Koreksi (p)'!BE56='Isian Keg Perb &amp; Peng'!AR$13,'Isian Keg Perb &amp; Peng'!$A$13," "))))))))))</f>
        <v xml:space="preserve"> </v>
      </c>
      <c r="I55" s="150" t="str">
        <f>IF('Koreksi (p)'!BF56='Isian Keg Perb &amp; Peng'!AS$4,'Isian Keg Perb &amp; Peng'!$A$4,IF('Koreksi (p)'!BF56='Isian Keg Perb &amp; Peng'!AS$5,'Isian Keg Perb &amp; Peng'!$A$5,IF('Koreksi (p)'!BF56='Isian Keg Perb &amp; Peng'!AS$6,'Isian Keg Perb &amp; Peng'!$A$6,IF('Koreksi (p)'!BF56='Isian Keg Perb &amp; Peng'!AS$7,'Isian Keg Perb &amp; Peng'!$A$7,IF('Koreksi (p)'!BF56='Isian Keg Perb &amp; Peng'!AS$8,'Isian Keg Perb &amp; Peng'!$A$8,IF('Koreksi (p)'!BF56='Isian Keg Perb &amp; Peng'!AS$9,'Isian Keg Perb &amp; Peng'!$A$9,IF('Koreksi (p)'!BF56='Isian Keg Perb &amp; Peng'!AS$10,'Isian Keg Perb &amp; Peng'!$A$10,IF('Koreksi (p)'!BF56='Isian Keg Perb &amp; Peng'!AS$11,'Isian Keg Perb &amp; Peng'!$A$11,IF('Koreksi (p)'!BF56='Isian Keg Perb &amp; Peng'!AS$12,'Isian Keg Perb &amp; Peng'!$A$12,IF('Koreksi (p)'!BF56='Isian Keg Perb &amp; Peng'!AS$13,'Isian Keg Perb &amp; Peng'!$A$13," "))))))))))</f>
        <v xml:space="preserve"> </v>
      </c>
      <c r="J55" s="150" t="str">
        <f>IF('Koreksi (p)'!BG56='Isian Keg Perb &amp; Peng'!AT$4,'Isian Keg Perb &amp; Peng'!$A$4,IF('Koreksi (p)'!BG56='Isian Keg Perb &amp; Peng'!AT$5,'Isian Keg Perb &amp; Peng'!$A$5,IF('Koreksi (p)'!BG56='Isian Keg Perb &amp; Peng'!AT$6,'Isian Keg Perb &amp; Peng'!$A$6,IF('Koreksi (p)'!BG56='Isian Keg Perb &amp; Peng'!AT$7,'Isian Keg Perb &amp; Peng'!$A$7,IF('Koreksi (p)'!BG56='Isian Keg Perb &amp; Peng'!AT$8,'Isian Keg Perb &amp; Peng'!$A$8,IF('Koreksi (p)'!BG56='Isian Keg Perb &amp; Peng'!AT$9,'Isian Keg Perb &amp; Peng'!$A$9,IF('Koreksi (p)'!BG56='Isian Keg Perb &amp; Peng'!AT$10,'Isian Keg Perb &amp; Peng'!$A$10,IF('Koreksi (p)'!BG56='Isian Keg Perb &amp; Peng'!AT$11,'Isian Keg Perb &amp; Peng'!$A$11,IF('Koreksi (p)'!BG56='Isian Keg Perb &amp; Peng'!AT$12,'Isian Keg Perb &amp; Peng'!$A$12,IF('Koreksi (p)'!BG56='Isian Keg Perb &amp; Peng'!AT$13,'Isian Keg Perb &amp; Peng'!$A$13," "))))))))))</f>
        <v xml:space="preserve"> </v>
      </c>
      <c r="K55" s="150" t="str">
        <f>IF('Koreksi (p)'!BH56='Isian Keg Perb &amp; Peng'!AU$4,'Isian Keg Perb &amp; Peng'!$A$4,IF('Koreksi (p)'!BH56='Isian Keg Perb &amp; Peng'!AU$5,'Isian Keg Perb &amp; Peng'!$A$5,IF('Koreksi (p)'!BH56='Isian Keg Perb &amp; Peng'!AU$6,'Isian Keg Perb &amp; Peng'!$A$6,IF('Koreksi (p)'!BH56='Isian Keg Perb &amp; Peng'!AU$7,'Isian Keg Perb &amp; Peng'!$A$7,IF('Koreksi (p)'!BH56='Isian Keg Perb &amp; Peng'!AU$8,'Isian Keg Perb &amp; Peng'!$A$8,IF('Koreksi (p)'!BH56='Isian Keg Perb &amp; Peng'!AU$9,'Isian Keg Perb &amp; Peng'!$A$9,IF('Koreksi (p)'!BH56='Isian Keg Perb &amp; Peng'!AU$10,'Isian Keg Perb &amp; Peng'!$A$10,IF('Koreksi (p)'!BH56='Isian Keg Perb &amp; Peng'!AU$11,'Isian Keg Perb &amp; Peng'!$A$11,IF('Koreksi (p)'!BH56='Isian Keg Perb &amp; Peng'!AU$12,'Isian Keg Perb &amp; Peng'!$A$12,IF('Koreksi (p)'!BH56='Isian Keg Perb &amp; Peng'!AU$13,'Isian Keg Perb &amp; Peng'!$A$13," "))))))))))</f>
        <v xml:space="preserve"> </v>
      </c>
      <c r="L55" s="150" t="str">
        <f>IF('Koreksi (p)'!BI56='Isian Keg Perb &amp; Peng'!AV$4,'Isian Keg Perb &amp; Peng'!$A$4,IF('Koreksi (p)'!BI56='Isian Keg Perb &amp; Peng'!AV$5,'Isian Keg Perb &amp; Peng'!$A$5,IF('Koreksi (p)'!BI56='Isian Keg Perb &amp; Peng'!AV$6,'Isian Keg Perb &amp; Peng'!$A$6,IF('Koreksi (p)'!BI56='Isian Keg Perb &amp; Peng'!AV$7,'Isian Keg Perb &amp; Peng'!$A$7,IF('Koreksi (p)'!BI56='Isian Keg Perb &amp; Peng'!AV$8,'Isian Keg Perb &amp; Peng'!$A$8,IF('Koreksi (p)'!BI56='Isian Keg Perb &amp; Peng'!AV$9,'Isian Keg Perb &amp; Peng'!$A$9,IF('Koreksi (p)'!BI56='Isian Keg Perb &amp; Peng'!AV$10,'Isian Keg Perb &amp; Peng'!$A$10,IF('Koreksi (p)'!BI56='Isian Keg Perb &amp; Peng'!AV$11,'Isian Keg Perb &amp; Peng'!$A$11,IF('Koreksi (p)'!BI56='Isian Keg Perb &amp; Peng'!AV$12,'Isian Keg Perb &amp; Peng'!$A$12,IF('Koreksi (p)'!BI56='Isian Keg Perb &amp; Peng'!AV$13,'Isian Keg Perb &amp; Peng'!$A$13," "))))))))))</f>
        <v xml:space="preserve"> </v>
      </c>
      <c r="M55" s="150" t="str">
        <f>IF('Koreksi (p)'!BJ56='Isian Keg Perb &amp; Peng'!AW$4,'Isian Keg Perb &amp; Peng'!$A$4,IF('Koreksi (p)'!BJ56='Isian Keg Perb &amp; Peng'!AW$5,'Isian Keg Perb &amp; Peng'!$A$5,IF('Koreksi (p)'!BJ56='Isian Keg Perb &amp; Peng'!AW$6,'Isian Keg Perb &amp; Peng'!$A$6,IF('Koreksi (p)'!BJ56='Isian Keg Perb &amp; Peng'!AW$7,'Isian Keg Perb &amp; Peng'!$A$7,IF('Koreksi (p)'!BJ56='Isian Keg Perb &amp; Peng'!AW$8,'Isian Keg Perb &amp; Peng'!$A$8,IF('Koreksi (p)'!BJ56='Isian Keg Perb &amp; Peng'!AW$9,'Isian Keg Perb &amp; Peng'!$A$9,IF('Koreksi (p)'!BJ56='Isian Keg Perb &amp; Peng'!AW$10,'Isian Keg Perb &amp; Peng'!$A$10,IF('Koreksi (p)'!BJ56='Isian Keg Perb &amp; Peng'!AW$11,'Isian Keg Perb &amp; Peng'!$A$11,IF('Koreksi (p)'!BJ56='Isian Keg Perb &amp; Peng'!AW$12,'Isian Keg Perb &amp; Peng'!$A$12,IF('Koreksi (p)'!BJ56='Isian Keg Perb &amp; Peng'!AW$13,'Isian Keg Perb &amp; Peng'!$A$13," "))))))))))</f>
        <v xml:space="preserve"> </v>
      </c>
      <c r="N55" s="150" t="str">
        <f>IF('Koreksi (p)'!BK56='Isian Keg Perb &amp; Peng'!AX$4,'Isian Keg Perb &amp; Peng'!$A$4,IF('Koreksi (p)'!BK56='Isian Keg Perb &amp; Peng'!AX$5,'Isian Keg Perb &amp; Peng'!$A$5,IF('Koreksi (p)'!BK56='Isian Keg Perb &amp; Peng'!AX$6,'Isian Keg Perb &amp; Peng'!$A$6,IF('Koreksi (p)'!BK56='Isian Keg Perb &amp; Peng'!AX$7,'Isian Keg Perb &amp; Peng'!$A$7,IF('Koreksi (p)'!BK56='Isian Keg Perb &amp; Peng'!AX$8,'Isian Keg Perb &amp; Peng'!$A$8,IF('Koreksi (p)'!BK56='Isian Keg Perb &amp; Peng'!AX$9,'Isian Keg Perb &amp; Peng'!$A$9,IF('Koreksi (p)'!BK56='Isian Keg Perb &amp; Peng'!AX$10,'Isian Keg Perb &amp; Peng'!$A$10,IF('Koreksi (p)'!BK56='Isian Keg Perb &amp; Peng'!AX$11,'Isian Keg Perb &amp; Peng'!$A$11,IF('Koreksi (p)'!BK56='Isian Keg Perb &amp; Peng'!AX$12,'Isian Keg Perb &amp; Peng'!$A$12,IF('Koreksi (p)'!BK56='Isian Keg Perb &amp; Peng'!AX$13,'Isian Keg Perb &amp; Peng'!$A$13," "))))))))))</f>
        <v xml:space="preserve"> </v>
      </c>
      <c r="O55" s="150" t="str">
        <f>IF('Koreksi (p)'!BL56='Isian Keg Perb &amp; Peng'!AY$4,'Isian Keg Perb &amp; Peng'!$A$4,IF('Koreksi (p)'!BL56='Isian Keg Perb &amp; Peng'!AY$5,'Isian Keg Perb &amp; Peng'!$A$5,IF('Koreksi (p)'!BL56='Isian Keg Perb &amp; Peng'!AY$6,'Isian Keg Perb &amp; Peng'!$A$6,IF('Koreksi (p)'!BL56='Isian Keg Perb &amp; Peng'!AY$7,'Isian Keg Perb &amp; Peng'!$A$7,IF('Koreksi (p)'!BL56='Isian Keg Perb &amp; Peng'!AY$8,'Isian Keg Perb &amp; Peng'!$A$8,IF('Koreksi (p)'!BL56='Isian Keg Perb &amp; Peng'!AY$9,'Isian Keg Perb &amp; Peng'!$A$9,IF('Koreksi (p)'!BL56='Isian Keg Perb &amp; Peng'!AY$10,'Isian Keg Perb &amp; Peng'!$A$10,IF('Koreksi (p)'!BL56='Isian Keg Perb &amp; Peng'!AY$11,'Isian Keg Perb &amp; Peng'!$A$11,IF('Koreksi (p)'!BL56='Isian Keg Perb &amp; Peng'!AY$12,'Isian Keg Perb &amp; Peng'!$A$12,IF('Koreksi (p)'!BL56='Isian Keg Perb &amp; Peng'!AY$13,'Isian Keg Perb &amp; Peng'!$A$13," "))))))))))</f>
        <v xml:space="preserve"> </v>
      </c>
      <c r="P55" s="150" t="str">
        <f>IF('Koreksi (p)'!BM56='Isian Keg Perb &amp; Peng'!AZ$4,'Isian Keg Perb &amp; Peng'!$A$4,IF('Koreksi (p)'!BM56='Isian Keg Perb &amp; Peng'!AZ$5,'Isian Keg Perb &amp; Peng'!$A$5,IF('Koreksi (p)'!BM56='Isian Keg Perb &amp; Peng'!AZ$6,'Isian Keg Perb &amp; Peng'!$A$6,IF('Koreksi (p)'!BM56='Isian Keg Perb &amp; Peng'!AZ$7,'Isian Keg Perb &amp; Peng'!$A$7,IF('Koreksi (p)'!BM56='Isian Keg Perb &amp; Peng'!AZ$8,'Isian Keg Perb &amp; Peng'!$A$8,IF('Koreksi (p)'!BM56='Isian Keg Perb &amp; Peng'!AZ$9,'Isian Keg Perb &amp; Peng'!$A$9,IF('Koreksi (p)'!BM56='Isian Keg Perb &amp; Peng'!AZ$10,'Isian Keg Perb &amp; Peng'!$A$10,IF('Koreksi (p)'!BM56='Isian Keg Perb &amp; Peng'!AZ$11,'Isian Keg Perb &amp; Peng'!$A$11,IF('Koreksi (p)'!BM56='Isian Keg Perb &amp; Peng'!AZ$12,'Isian Keg Perb &amp; Peng'!$A$12,IF('Koreksi (p)'!BM56='Isian Keg Perb &amp; Peng'!AZ$13,'Isian Keg Perb &amp; Peng'!$A$13," "))))))))))</f>
        <v xml:space="preserve"> </v>
      </c>
      <c r="Q55" s="150" t="str">
        <f>IF('Koreksi (p)'!BN56='Isian Keg Perb &amp; Peng'!BA$4,'Isian Keg Perb &amp; Peng'!$A$4,IF('Koreksi (p)'!BN56='Isian Keg Perb &amp; Peng'!BA$5,'Isian Keg Perb &amp; Peng'!$A$5,IF('Koreksi (p)'!BN56='Isian Keg Perb &amp; Peng'!BA$6,'Isian Keg Perb &amp; Peng'!$A$6,IF('Koreksi (p)'!BN56='Isian Keg Perb &amp; Peng'!BA$7,'Isian Keg Perb &amp; Peng'!$A$7,IF('Koreksi (p)'!BN56='Isian Keg Perb &amp; Peng'!BA$8,'Isian Keg Perb &amp; Peng'!$A$8,IF('Koreksi (p)'!BN56='Isian Keg Perb &amp; Peng'!BA$9,'Isian Keg Perb &amp; Peng'!$A$9,IF('Koreksi (p)'!BN56='Isian Keg Perb &amp; Peng'!BA$10,'Isian Keg Perb &amp; Peng'!$A$10,IF('Koreksi (p)'!BN56='Isian Keg Perb &amp; Peng'!BA$11,'Isian Keg Perb &amp; Peng'!$A$11,IF('Koreksi (p)'!BN56='Isian Keg Perb &amp; Peng'!BA$12,'Isian Keg Perb &amp; Peng'!$A$12,IF('Koreksi (p)'!BN56='Isian Keg Perb &amp; Peng'!BA$13,'Isian Keg Perb &amp; Peng'!$A$13," "))))))))))</f>
        <v xml:space="preserve"> </v>
      </c>
      <c r="R55" s="150" t="str">
        <f>IF('Koreksi (p)'!BO56='Isian Keg Perb &amp; Peng'!BB$4,'Isian Keg Perb &amp; Peng'!$A$4,IF('Koreksi (p)'!BO56='Isian Keg Perb &amp; Peng'!BB$5,'Isian Keg Perb &amp; Peng'!$A$5,IF('Koreksi (p)'!BO56='Isian Keg Perb &amp; Peng'!BB$6,'Isian Keg Perb &amp; Peng'!$A$6,IF('Koreksi (p)'!BO56='Isian Keg Perb &amp; Peng'!BB$7,'Isian Keg Perb &amp; Peng'!$A$7,IF('Koreksi (p)'!BO56='Isian Keg Perb &amp; Peng'!BB$8,'Isian Keg Perb &amp; Peng'!$A$8,IF('Koreksi (p)'!BO56='Isian Keg Perb &amp; Peng'!BB$9,'Isian Keg Perb &amp; Peng'!$A$9,IF('Koreksi (p)'!BO56='Isian Keg Perb &amp; Peng'!BB$10,'Isian Keg Perb &amp; Peng'!$A$10,IF('Koreksi (p)'!BO56='Isian Keg Perb &amp; Peng'!BB$11,'Isian Keg Perb &amp; Peng'!$A$11,IF('Koreksi (p)'!BO56='Isian Keg Perb &amp; Peng'!BB$12,'Isian Keg Perb &amp; Peng'!$A$12,IF('Koreksi (p)'!BO56='Isian Keg Perb &amp; Peng'!BB$13,'Isian Keg Perb &amp; Peng'!$A$13," "))))))))))</f>
        <v xml:space="preserve"> </v>
      </c>
      <c r="S55" s="150" t="str">
        <f>IF('Koreksi (p)'!BP56='Isian Keg Perb &amp; Peng'!BC$4,'Isian Keg Perb &amp; Peng'!$A$4,IF('Koreksi (p)'!BP56='Isian Keg Perb &amp; Peng'!BC$5,'Isian Keg Perb &amp; Peng'!$A$5,IF('Koreksi (p)'!BP56='Isian Keg Perb &amp; Peng'!BC$6,'Isian Keg Perb &amp; Peng'!$A$6,IF('Koreksi (p)'!BP56='Isian Keg Perb &amp; Peng'!BC$7,'Isian Keg Perb &amp; Peng'!$A$7,IF('Koreksi (p)'!BP56='Isian Keg Perb &amp; Peng'!BC$8,'Isian Keg Perb &amp; Peng'!$A$8,IF('Koreksi (p)'!BP56='Isian Keg Perb &amp; Peng'!BC$9,'Isian Keg Perb &amp; Peng'!$A$9,IF('Koreksi (p)'!BP56='Isian Keg Perb &amp; Peng'!BC$10,'Isian Keg Perb &amp; Peng'!$A$10,IF('Koreksi (p)'!BP56='Isian Keg Perb &amp; Peng'!BC$11,'Isian Keg Perb &amp; Peng'!$A$11,IF('Koreksi (p)'!BP56='Isian Keg Perb &amp; Peng'!BC$12,'Isian Keg Perb &amp; Peng'!$A$12,IF('Koreksi (p)'!BP56='Isian Keg Perb &amp; Peng'!BC$13,'Isian Keg Perb &amp; Peng'!$A$13," "))))))))))</f>
        <v xml:space="preserve"> </v>
      </c>
      <c r="T55" s="150" t="str">
        <f>IF('Koreksi (p)'!BQ56='Isian Keg Perb &amp; Peng'!BD$4,'Isian Keg Perb &amp; Peng'!$A$4,IF('Koreksi (p)'!BQ56='Isian Keg Perb &amp; Peng'!BD$5,'Isian Keg Perb &amp; Peng'!$A$5,IF('Koreksi (p)'!BQ56='Isian Keg Perb &amp; Peng'!BD$6,'Isian Keg Perb &amp; Peng'!$A$6,IF('Koreksi (p)'!BQ56='Isian Keg Perb &amp; Peng'!BD$7,'Isian Keg Perb &amp; Peng'!$A$7,IF('Koreksi (p)'!BQ56='Isian Keg Perb &amp; Peng'!BD$8,'Isian Keg Perb &amp; Peng'!$A$8,IF('Koreksi (p)'!BQ56='Isian Keg Perb &amp; Peng'!BD$9,'Isian Keg Perb &amp; Peng'!$A$9,IF('Koreksi (p)'!BQ56='Isian Keg Perb &amp; Peng'!BD$10,'Isian Keg Perb &amp; Peng'!$A$10,IF('Koreksi (p)'!BQ56='Isian Keg Perb &amp; Peng'!BD$11,'Isian Keg Perb &amp; Peng'!$A$11,IF('Koreksi (p)'!BQ56='Isian Keg Perb &amp; Peng'!BD$12,'Isian Keg Perb &amp; Peng'!$A$12,IF('Koreksi (p)'!BQ56='Isian Keg Perb &amp; Peng'!BD$13,'Isian Keg Perb &amp; Peng'!$A$13," "))))))))))</f>
        <v xml:space="preserve"> </v>
      </c>
      <c r="U55" s="150" t="str">
        <f>IF('Koreksi (p)'!BR56='Isian Keg Perb &amp; Peng'!BE$4,'Isian Keg Perb &amp; Peng'!$A$4,IF('Koreksi (p)'!BR56='Isian Keg Perb &amp; Peng'!BE$5,'Isian Keg Perb &amp; Peng'!$A$5,IF('Koreksi (p)'!BR56='Isian Keg Perb &amp; Peng'!BE$6,'Isian Keg Perb &amp; Peng'!$A$6,IF('Koreksi (p)'!BR56='Isian Keg Perb &amp; Peng'!BE$7,'Isian Keg Perb &amp; Peng'!$A$7,IF('Koreksi (p)'!BR56='Isian Keg Perb &amp; Peng'!BE$8,'Isian Keg Perb &amp; Peng'!$A$8,IF('Koreksi (p)'!BR56='Isian Keg Perb &amp; Peng'!BE$9,'Isian Keg Perb &amp; Peng'!$A$9,IF('Koreksi (p)'!BR56='Isian Keg Perb &amp; Peng'!BE$10,'Isian Keg Perb &amp; Peng'!$A$10,IF('Koreksi (p)'!BR56='Isian Keg Perb &amp; Peng'!BE$11,'Isian Keg Perb &amp; Peng'!$A$11,IF('Koreksi (p)'!BR56='Isian Keg Perb &amp; Peng'!BE$12,'Isian Keg Perb &amp; Peng'!$A$12,IF('Koreksi (p)'!BR56='Isian Keg Perb &amp; Peng'!BE$13,'Isian Keg Perb &amp; Peng'!$A$13," "))))))))))</f>
        <v xml:space="preserve"> </v>
      </c>
      <c r="V55" s="150" t="str">
        <f>IF('Koreksi (p)'!BS56='Isian Keg Perb &amp; Peng'!BF$4,'Isian Keg Perb &amp; Peng'!$A$4,IF('Koreksi (p)'!BS56='Isian Keg Perb &amp; Peng'!BF$5,'Isian Keg Perb &amp; Peng'!$A$5,IF('Koreksi (p)'!BS56='Isian Keg Perb &amp; Peng'!BF$6,'Isian Keg Perb &amp; Peng'!$A$6,IF('Koreksi (p)'!BS56='Isian Keg Perb &amp; Peng'!BF$7,'Isian Keg Perb &amp; Peng'!$A$7,IF('Koreksi (p)'!BS56='Isian Keg Perb &amp; Peng'!BF$8,'Isian Keg Perb &amp; Peng'!$A$8,IF('Koreksi (p)'!BS56='Isian Keg Perb &amp; Peng'!BF$9,'Isian Keg Perb &amp; Peng'!$A$9,IF('Koreksi (p)'!BS56='Isian Keg Perb &amp; Peng'!BF$10,'Isian Keg Perb &amp; Peng'!$A$10,IF('Koreksi (p)'!BS56='Isian Keg Perb &amp; Peng'!BF$11,'Isian Keg Perb &amp; Peng'!$A$11,IF('Koreksi (p)'!BS56='Isian Keg Perb &amp; Peng'!BF$12,'Isian Keg Perb &amp; Peng'!$A$12,IF('Koreksi (p)'!BS56='Isian Keg Perb &amp; Peng'!BF$13,'Isian Keg Perb &amp; Peng'!$A$13," "))))))))))</f>
        <v xml:space="preserve"> </v>
      </c>
      <c r="W55" s="150" t="str">
        <f>IF('Koreksi (p)'!BT56='Isian Keg Perb &amp; Peng'!BG$4,'Isian Keg Perb &amp; Peng'!$A$4,IF('Koreksi (p)'!BT56='Isian Keg Perb &amp; Peng'!BG$5,'Isian Keg Perb &amp; Peng'!$A$5,IF('Koreksi (p)'!BT56='Isian Keg Perb &amp; Peng'!BG$6,'Isian Keg Perb &amp; Peng'!$A$6,IF('Koreksi (p)'!BT56='Isian Keg Perb &amp; Peng'!BG$7,'Isian Keg Perb &amp; Peng'!$A$7,IF('Koreksi (p)'!BT56='Isian Keg Perb &amp; Peng'!BG$8,'Isian Keg Perb &amp; Peng'!$A$8,IF('Koreksi (p)'!BT56='Isian Keg Perb &amp; Peng'!BG$9,'Isian Keg Perb &amp; Peng'!$A$9,IF('Koreksi (p)'!BT56='Isian Keg Perb &amp; Peng'!BG$10,'Isian Keg Perb &amp; Peng'!$A$10,IF('Koreksi (p)'!BT56='Isian Keg Perb &amp; Peng'!BG$11,'Isian Keg Perb &amp; Peng'!$A$11,IF('Koreksi (p)'!BT56='Isian Keg Perb &amp; Peng'!BG$12,'Isian Keg Perb &amp; Peng'!$A$12,IF('Koreksi (p)'!BT56='Isian Keg Perb &amp; Peng'!BG$13,'Isian Keg Perb &amp; Peng'!$A$13," "))))))))))</f>
        <v xml:space="preserve"> </v>
      </c>
      <c r="X55" s="150" t="str">
        <f>IF('Koreksi (p)'!BU56='Isian Keg Perb &amp; Peng'!BH$4,'Isian Keg Perb &amp; Peng'!$A$4,IF('Koreksi (p)'!BU56='Isian Keg Perb &amp; Peng'!BH$5,'Isian Keg Perb &amp; Peng'!$A$5,IF('Koreksi (p)'!BU56='Isian Keg Perb &amp; Peng'!BH$6,'Isian Keg Perb &amp; Peng'!$A$6,IF('Koreksi (p)'!BU56='Isian Keg Perb &amp; Peng'!BH$7,'Isian Keg Perb &amp; Peng'!$A$7,IF('Koreksi (p)'!BU56='Isian Keg Perb &amp; Peng'!BH$8,'Isian Keg Perb &amp; Peng'!$A$8,IF('Koreksi (p)'!BU56='Isian Keg Perb &amp; Peng'!BH$9,'Isian Keg Perb &amp; Peng'!$A$9,IF('Koreksi (p)'!BU56='Isian Keg Perb &amp; Peng'!BH$10,'Isian Keg Perb &amp; Peng'!$A$10,IF('Koreksi (p)'!BU56='Isian Keg Perb &amp; Peng'!BH$11,'Isian Keg Perb &amp; Peng'!$A$11,IF('Koreksi (p)'!BU56='Isian Keg Perb &amp; Peng'!BH$12,'Isian Keg Perb &amp; Peng'!$A$12,IF('Koreksi (p)'!BU56='Isian Keg Perb &amp; Peng'!BH$13,'Isian Keg Perb &amp; Peng'!$A$13," "))))))))))</f>
        <v xml:space="preserve"> </v>
      </c>
      <c r="Y55" s="150" t="str">
        <f>IF('Koreksi (p)'!BV56='Isian Keg Perb &amp; Peng'!BI$4,'Isian Keg Perb &amp; Peng'!$A$4,IF('Koreksi (p)'!BV56='Isian Keg Perb &amp; Peng'!BI$5,'Isian Keg Perb &amp; Peng'!$A$5,IF('Koreksi (p)'!BV56='Isian Keg Perb &amp; Peng'!BI$6,'Isian Keg Perb &amp; Peng'!$A$6,IF('Koreksi (p)'!BV56='Isian Keg Perb &amp; Peng'!BI$7,'Isian Keg Perb &amp; Peng'!$A$7,IF('Koreksi (p)'!BV56='Isian Keg Perb &amp; Peng'!BI$8,'Isian Keg Perb &amp; Peng'!$A$8,IF('Koreksi (p)'!BV56='Isian Keg Perb &amp; Peng'!BI$9,'Isian Keg Perb &amp; Peng'!$A$9,IF('Koreksi (p)'!BV56='Isian Keg Perb &amp; Peng'!BI$10,'Isian Keg Perb &amp; Peng'!$A$10,IF('Koreksi (p)'!BV56='Isian Keg Perb &amp; Peng'!BI$11,'Isian Keg Perb &amp; Peng'!$A$11,IF('Koreksi (p)'!BV56='Isian Keg Perb &amp; Peng'!BI$12,'Isian Keg Perb &amp; Peng'!$A$12,IF('Koreksi (p)'!BV56='Isian Keg Perb &amp; Peng'!BI$13,'Isian Keg Perb &amp; Peng'!$A$13," "))))))))))</f>
        <v xml:space="preserve"> </v>
      </c>
      <c r="Z55" s="150" t="str">
        <f>IF('Koreksi (p)'!BW56='Isian Keg Perb &amp; Peng'!BJ$4,'Isian Keg Perb &amp; Peng'!$A$4,IF('Koreksi (p)'!BW56='Isian Keg Perb &amp; Peng'!BJ$5,'Isian Keg Perb &amp; Peng'!$A$5,IF('Koreksi (p)'!BW56='Isian Keg Perb &amp; Peng'!BJ$6,'Isian Keg Perb &amp; Peng'!$A$6,IF('Koreksi (p)'!BW56='Isian Keg Perb &amp; Peng'!BJ$7,'Isian Keg Perb &amp; Peng'!$A$7,IF('Koreksi (p)'!BW56='Isian Keg Perb &amp; Peng'!BJ$8,'Isian Keg Perb &amp; Peng'!$A$8,IF('Koreksi (p)'!BW56='Isian Keg Perb &amp; Peng'!BJ$9,'Isian Keg Perb &amp; Peng'!$A$9,IF('Koreksi (p)'!BW56='Isian Keg Perb &amp; Peng'!BJ$10,'Isian Keg Perb &amp; Peng'!$A$10,IF('Koreksi (p)'!BW56='Isian Keg Perb &amp; Peng'!BJ$11,'Isian Keg Perb &amp; Peng'!$A$11,IF('Koreksi (p)'!BW56='Isian Keg Perb &amp; Peng'!BJ$12,'Isian Keg Perb &amp; Peng'!$A$12,IF('Koreksi (p)'!BW56='Isian Keg Perb &amp; Peng'!BJ$13,'Isian Keg Perb &amp; Peng'!$A$13," "))))))))))</f>
        <v xml:space="preserve"> </v>
      </c>
      <c r="AA55" s="150" t="str">
        <f>IF('Koreksi (p)'!BX56='Isian Keg Perb &amp; Peng'!BK$4,'Isian Keg Perb &amp; Peng'!$A$4,IF('Koreksi (p)'!BX56='Isian Keg Perb &amp; Peng'!BK$5,'Isian Keg Perb &amp; Peng'!$A$5,IF('Koreksi (p)'!BX56='Isian Keg Perb &amp; Peng'!BK$6,'Isian Keg Perb &amp; Peng'!$A$6,IF('Koreksi (p)'!BX56='Isian Keg Perb &amp; Peng'!BK$7,'Isian Keg Perb &amp; Peng'!$A$7,IF('Koreksi (p)'!BX56='Isian Keg Perb &amp; Peng'!BK$8,'Isian Keg Perb &amp; Peng'!$A$8,IF('Koreksi (p)'!BX56='Isian Keg Perb &amp; Peng'!BK$9,'Isian Keg Perb &amp; Peng'!$A$9,IF('Koreksi (p)'!BX56='Isian Keg Perb &amp; Peng'!BK$10,'Isian Keg Perb &amp; Peng'!$A$10,IF('Koreksi (p)'!BX56='Isian Keg Perb &amp; Peng'!BK$11,'Isian Keg Perb &amp; Peng'!$A$11,IF('Koreksi (p)'!BX56='Isian Keg Perb &amp; Peng'!BK$12,'Isian Keg Perb &amp; Peng'!$A$12,IF('Koreksi (p)'!BX56='Isian Keg Perb &amp; Peng'!BK$13,'Isian Keg Perb &amp; Peng'!$A$13," "))))))))))</f>
        <v xml:space="preserve"> </v>
      </c>
      <c r="AB55" s="150" t="str">
        <f>IF('Koreksi (p)'!BY56='Isian Keg Perb &amp; Peng'!BL$4,'Isian Keg Perb &amp; Peng'!$A$4,IF('Koreksi (p)'!BY56='Isian Keg Perb &amp; Peng'!BL$5,'Isian Keg Perb &amp; Peng'!$A$5,IF('Koreksi (p)'!BY56='Isian Keg Perb &amp; Peng'!BL$6,'Isian Keg Perb &amp; Peng'!$A$6,IF('Koreksi (p)'!BY56='Isian Keg Perb &amp; Peng'!BL$7,'Isian Keg Perb &amp; Peng'!$A$7,IF('Koreksi (p)'!BY56='Isian Keg Perb &amp; Peng'!BL$8,'Isian Keg Perb &amp; Peng'!$A$8,IF('Koreksi (p)'!BY56='Isian Keg Perb &amp; Peng'!BL$9,'Isian Keg Perb &amp; Peng'!$A$9,IF('Koreksi (p)'!BY56='Isian Keg Perb &amp; Peng'!BL$10,'Isian Keg Perb &amp; Peng'!$A$10,IF('Koreksi (p)'!BY56='Isian Keg Perb &amp; Peng'!BL$11,'Isian Keg Perb &amp; Peng'!$A$11,IF('Koreksi (p)'!BY56='Isian Keg Perb &amp; Peng'!BL$12,'Isian Keg Perb &amp; Peng'!$A$12,IF('Koreksi (p)'!BY56='Isian Keg Perb &amp; Peng'!BL$13,'Isian Keg Perb &amp; Peng'!$A$13," "))))))))))</f>
        <v xml:space="preserve"> </v>
      </c>
      <c r="AC55" s="150" t="str">
        <f>IF('Koreksi (p)'!BZ56='Isian Keg Perb &amp; Peng'!BM$4,'Isian Keg Perb &amp; Peng'!$A$4,IF('Koreksi (p)'!BZ56='Isian Keg Perb &amp; Peng'!BM$5,'Isian Keg Perb &amp; Peng'!$A$5,IF('Koreksi (p)'!BZ56='Isian Keg Perb &amp; Peng'!BM$6,'Isian Keg Perb &amp; Peng'!$A$6,IF('Koreksi (p)'!BZ56='Isian Keg Perb &amp; Peng'!BM$7,'Isian Keg Perb &amp; Peng'!$A$7,IF('Koreksi (p)'!BZ56='Isian Keg Perb &amp; Peng'!BM$8,'Isian Keg Perb &amp; Peng'!$A$8,IF('Koreksi (p)'!BZ56='Isian Keg Perb &amp; Peng'!BM$9,'Isian Keg Perb &amp; Peng'!$A$9,IF('Koreksi (p)'!BZ56='Isian Keg Perb &amp; Peng'!BM$10,'Isian Keg Perb &amp; Peng'!$A$10,IF('Koreksi (p)'!BZ56='Isian Keg Perb &amp; Peng'!BM$11,'Isian Keg Perb &amp; Peng'!$A$11,IF('Koreksi (p)'!BZ56='Isian Keg Perb &amp; Peng'!BM$12,'Isian Keg Perb &amp; Peng'!$A$12,IF('Koreksi (p)'!BZ56='Isian Keg Perb &amp; Peng'!BM$13,'Isian Keg Perb &amp; Peng'!$A$13," "))))))))))</f>
        <v xml:space="preserve"> </v>
      </c>
      <c r="AD55" s="150" t="str">
        <f>IF('Koreksi (p)'!CA56='Isian Keg Perb &amp; Peng'!BN$4,'Isian Keg Perb &amp; Peng'!$A$4,IF('Koreksi (p)'!CA56='Isian Keg Perb &amp; Peng'!BN$5,'Isian Keg Perb &amp; Peng'!$A$5,IF('Koreksi (p)'!CA56='Isian Keg Perb &amp; Peng'!BN$6,'Isian Keg Perb &amp; Peng'!$A$6,IF('Koreksi (p)'!CA56='Isian Keg Perb &amp; Peng'!BN$7,'Isian Keg Perb &amp; Peng'!$A$7,IF('Koreksi (p)'!CA56='Isian Keg Perb &amp; Peng'!BN$8,'Isian Keg Perb &amp; Peng'!$A$8,IF('Koreksi (p)'!CA56='Isian Keg Perb &amp; Peng'!BN$9,'Isian Keg Perb &amp; Peng'!$A$9,IF('Koreksi (p)'!CA56='Isian Keg Perb &amp; Peng'!BN$10,'Isian Keg Perb &amp; Peng'!$A$10,IF('Koreksi (p)'!CA56='Isian Keg Perb &amp; Peng'!BN$11,'Isian Keg Perb &amp; Peng'!$A$11,IF('Koreksi (p)'!CA56='Isian Keg Perb &amp; Peng'!BN$12,'Isian Keg Perb &amp; Peng'!$A$12,IF('Koreksi (p)'!CA56='Isian Keg Perb &amp; Peng'!BN$13,'Isian Keg Perb &amp; Peng'!$A$13," "))))))))))</f>
        <v xml:space="preserve"> </v>
      </c>
      <c r="AE55" s="150" t="str">
        <f>IF('Koreksi (p)'!CB56='Isian Keg Perb &amp; Peng'!BO$4,'Isian Keg Perb &amp; Peng'!$A$4,IF('Koreksi (p)'!CB56='Isian Keg Perb &amp; Peng'!BO$5,'Isian Keg Perb &amp; Peng'!$A$5,IF('Koreksi (p)'!CB56='Isian Keg Perb &amp; Peng'!BO$6,'Isian Keg Perb &amp; Peng'!$A$6,IF('Koreksi (p)'!CB56='Isian Keg Perb &amp; Peng'!BO$7,'Isian Keg Perb &amp; Peng'!$A$7,IF('Koreksi (p)'!CB56='Isian Keg Perb &amp; Peng'!BO$8,'Isian Keg Perb &amp; Peng'!$A$8,IF('Koreksi (p)'!CB56='Isian Keg Perb &amp; Peng'!BO$9,'Isian Keg Perb &amp; Peng'!$A$9,IF('Koreksi (p)'!CB56='Isian Keg Perb &amp; Peng'!BO$10,'Isian Keg Perb &amp; Peng'!$A$10,IF('Koreksi (p)'!CB56='Isian Keg Perb &amp; Peng'!BO$11,'Isian Keg Perb &amp; Peng'!$A$11,IF('Koreksi (p)'!CB56='Isian Keg Perb &amp; Peng'!BO$12,'Isian Keg Perb &amp; Peng'!$A$12,IF('Koreksi (p)'!CB56='Isian Keg Perb &amp; Peng'!BO$13,'Isian Keg Perb &amp; Peng'!$A$13," "))))))))))</f>
        <v xml:space="preserve"> </v>
      </c>
      <c r="AF55" s="150" t="str">
        <f>IF('Koreksi (p)'!CC56='Isian Keg Perb &amp; Peng'!BP$4,'Isian Keg Perb &amp; Peng'!$A$4,IF('Koreksi (p)'!CC56='Isian Keg Perb &amp; Peng'!BP$5,'Isian Keg Perb &amp; Peng'!$A$5,IF('Koreksi (p)'!CC56='Isian Keg Perb &amp; Peng'!BP$6,'Isian Keg Perb &amp; Peng'!$A$6,IF('Koreksi (p)'!CC56='Isian Keg Perb &amp; Peng'!BP$7,'Isian Keg Perb &amp; Peng'!$A$7,IF('Koreksi (p)'!CC56='Isian Keg Perb &amp; Peng'!BP$8,'Isian Keg Perb &amp; Peng'!$A$8,IF('Koreksi (p)'!CC56='Isian Keg Perb &amp; Peng'!BP$9,'Isian Keg Perb &amp; Peng'!$A$9,IF('Koreksi (p)'!CC56='Isian Keg Perb &amp; Peng'!BP$10,'Isian Keg Perb &amp; Peng'!$A$10,IF('Koreksi (p)'!CC56='Isian Keg Perb &amp; Peng'!BP$11,'Isian Keg Perb &amp; Peng'!$A$11,IF('Koreksi (p)'!CC56='Isian Keg Perb &amp; Peng'!BP$12,'Isian Keg Perb &amp; Peng'!$A$12,IF('Koreksi (p)'!CC56='Isian Keg Perb &amp; Peng'!BP$13,'Isian Keg Perb &amp; Peng'!$A$13," "))))))))))</f>
        <v xml:space="preserve"> </v>
      </c>
      <c r="AG55" s="150" t="str">
        <f>IF('Koreksi (p)'!CD56='Isian Keg Perb &amp; Peng'!BQ$4,'Isian Keg Perb &amp; Peng'!$A$4,IF('Koreksi (p)'!CD56='Isian Keg Perb &amp; Peng'!BQ$5,'Isian Keg Perb &amp; Peng'!$A$5,IF('Koreksi (p)'!CD56='Isian Keg Perb &amp; Peng'!BQ$6,'Isian Keg Perb &amp; Peng'!$A$6,IF('Koreksi (p)'!CD56='Isian Keg Perb &amp; Peng'!BQ$7,'Isian Keg Perb &amp; Peng'!$A$7,IF('Koreksi (p)'!CD56='Isian Keg Perb &amp; Peng'!BQ$8,'Isian Keg Perb &amp; Peng'!$A$8,IF('Koreksi (p)'!CD56='Isian Keg Perb &amp; Peng'!BQ$9,'Isian Keg Perb &amp; Peng'!$A$9,IF('Koreksi (p)'!CD56='Isian Keg Perb &amp; Peng'!BQ$10,'Isian Keg Perb &amp; Peng'!$A$10,IF('Koreksi (p)'!CD56='Isian Keg Perb &amp; Peng'!BQ$11,'Isian Keg Perb &amp; Peng'!$A$11,IF('Koreksi (p)'!CD56='Isian Keg Perb &amp; Peng'!BQ$12,'Isian Keg Perb &amp; Peng'!$A$12,IF('Koreksi (p)'!CD56='Isian Keg Perb &amp; Peng'!BQ$13,'Isian Keg Perb &amp; Peng'!$A$13," "))))))))))</f>
        <v xml:space="preserve"> </v>
      </c>
      <c r="AH55" s="150" t="str">
        <f>IF('Koreksi (p)'!CE56='Isian Keg Perb &amp; Peng'!BR$4,'Isian Keg Perb &amp; Peng'!$A$4,IF('Koreksi (p)'!CE56='Isian Keg Perb &amp; Peng'!BR$5,'Isian Keg Perb &amp; Peng'!$A$5,IF('Koreksi (p)'!CE56='Isian Keg Perb &amp; Peng'!BR$6,'Isian Keg Perb &amp; Peng'!$A$6,IF('Koreksi (p)'!CE56='Isian Keg Perb &amp; Peng'!BR$7,'Isian Keg Perb &amp; Peng'!$A$7,IF('Koreksi (p)'!CE56='Isian Keg Perb &amp; Peng'!BR$8,'Isian Keg Perb &amp; Peng'!$A$8,IF('Koreksi (p)'!CE56='Isian Keg Perb &amp; Peng'!BR$9,'Isian Keg Perb &amp; Peng'!$A$9,IF('Koreksi (p)'!CE56='Isian Keg Perb &amp; Peng'!BR$10,'Isian Keg Perb &amp; Peng'!$A$10,IF('Koreksi (p)'!CE56='Isian Keg Perb &amp; Peng'!BR$11,'Isian Keg Perb &amp; Peng'!$A$11,IF('Koreksi (p)'!CE56='Isian Keg Perb &amp; Peng'!BR$12,'Isian Keg Perb &amp; Peng'!$A$12,IF('Koreksi (p)'!CE56='Isian Keg Perb &amp; Peng'!BR$13,'Isian Keg Perb &amp; Peng'!$A$13," "))))))))))</f>
        <v xml:space="preserve"> </v>
      </c>
      <c r="AI55" s="150" t="str">
        <f>IF('Koreksi (p)'!CF56='Isian Keg Perb &amp; Peng'!BS$4,'Isian Keg Perb &amp; Peng'!$A$4,IF('Koreksi (p)'!CF56='Isian Keg Perb &amp; Peng'!BS$5,'Isian Keg Perb &amp; Peng'!$A$5,IF('Koreksi (p)'!CF56='Isian Keg Perb &amp; Peng'!BS$6,'Isian Keg Perb &amp; Peng'!$A$6,IF('Koreksi (p)'!CF56='Isian Keg Perb &amp; Peng'!BS$7,'Isian Keg Perb &amp; Peng'!$A$7,IF('Koreksi (p)'!CF56='Isian Keg Perb &amp; Peng'!BS$8,'Isian Keg Perb &amp; Peng'!$A$8,IF('Koreksi (p)'!CF56='Isian Keg Perb &amp; Peng'!BS$9,'Isian Keg Perb &amp; Peng'!$A$9,IF('Koreksi (p)'!CF56='Isian Keg Perb &amp; Peng'!BS$10,'Isian Keg Perb &amp; Peng'!$A$10,IF('Koreksi (p)'!CF56='Isian Keg Perb &amp; Peng'!BS$11,'Isian Keg Perb &amp; Peng'!$A$11,IF('Koreksi (p)'!CF56='Isian Keg Perb &amp; Peng'!BS$12,'Isian Keg Perb &amp; Peng'!$A$12,IF('Koreksi (p)'!CF56='Isian Keg Perb &amp; Peng'!BS$13,'Isian Keg Perb &amp; Peng'!$A$13," "))))))))))</f>
        <v xml:space="preserve"> </v>
      </c>
      <c r="AJ55" s="150" t="str">
        <f>IF('Koreksi (p)'!CG56='Isian Keg Perb &amp; Peng'!BT$4,'Isian Keg Perb &amp; Peng'!$A$4,IF('Koreksi (p)'!CG56='Isian Keg Perb &amp; Peng'!BT$5,'Isian Keg Perb &amp; Peng'!$A$5,IF('Koreksi (p)'!CG56='Isian Keg Perb &amp; Peng'!BT$6,'Isian Keg Perb &amp; Peng'!$A$6,IF('Koreksi (p)'!CG56='Isian Keg Perb &amp; Peng'!BT$7,'Isian Keg Perb &amp; Peng'!$A$7,IF('Koreksi (p)'!CG56='Isian Keg Perb &amp; Peng'!BT$8,'Isian Keg Perb &amp; Peng'!$A$8,IF('Koreksi (p)'!CG56='Isian Keg Perb &amp; Peng'!BT$9,'Isian Keg Perb &amp; Peng'!$A$9,IF('Koreksi (p)'!CG56='Isian Keg Perb &amp; Peng'!BT$10,'Isian Keg Perb &amp; Peng'!$A$10,IF('Koreksi (p)'!CG56='Isian Keg Perb &amp; Peng'!BT$11,'Isian Keg Perb &amp; Peng'!$A$11,IF('Koreksi (p)'!CG56='Isian Keg Perb &amp; Peng'!BT$12,'Isian Keg Perb &amp; Peng'!$A$12,IF('Koreksi (p)'!CG56='Isian Keg Perb &amp; Peng'!BT$13,'Isian Keg Perb &amp; Peng'!$A$13," "))))))))))</f>
        <v xml:space="preserve"> </v>
      </c>
      <c r="AK55" s="150" t="str">
        <f>IF('Koreksi (p)'!CH56='Isian Keg Perb &amp; Peng'!BU$4,'Isian Keg Perb &amp; Peng'!$A$4,IF('Koreksi (p)'!CH56='Isian Keg Perb &amp; Peng'!BU$5,'Isian Keg Perb &amp; Peng'!$A$5,IF('Koreksi (p)'!CH56='Isian Keg Perb &amp; Peng'!BU$6,'Isian Keg Perb &amp; Peng'!$A$6,IF('Koreksi (p)'!CH56='Isian Keg Perb &amp; Peng'!BU$7,'Isian Keg Perb &amp; Peng'!$A$7,IF('Koreksi (p)'!CH56='Isian Keg Perb &amp; Peng'!BU$8,'Isian Keg Perb &amp; Peng'!$A$8,IF('Koreksi (p)'!CH56='Isian Keg Perb &amp; Peng'!BU$9,'Isian Keg Perb &amp; Peng'!$A$9,IF('Koreksi (p)'!CH56='Isian Keg Perb &amp; Peng'!BU$10,'Isian Keg Perb &amp; Peng'!$A$10,IF('Koreksi (p)'!CH56='Isian Keg Perb &amp; Peng'!BU$11,'Isian Keg Perb &amp; Peng'!$A$11,IF('Koreksi (p)'!CH56='Isian Keg Perb &amp; Peng'!BU$12,'Isian Keg Perb &amp; Peng'!$A$12,IF('Koreksi (p)'!CH56='Isian Keg Perb &amp; Peng'!BU$13,'Isian Keg Perb &amp; Peng'!$A$13," "))))))))))</f>
        <v xml:space="preserve"> </v>
      </c>
      <c r="AL55" s="150" t="str">
        <f>IF('Koreksi (p)'!CI56='Isian Keg Perb &amp; Peng'!BV$4,'Isian Keg Perb &amp; Peng'!$A$4,IF('Koreksi (p)'!CI56='Isian Keg Perb &amp; Peng'!BV$5,'Isian Keg Perb &amp; Peng'!$A$5,IF('Koreksi (p)'!CI56='Isian Keg Perb &amp; Peng'!BV$6,'Isian Keg Perb &amp; Peng'!$A$6,IF('Koreksi (p)'!CI56='Isian Keg Perb &amp; Peng'!BV$7,'Isian Keg Perb &amp; Peng'!$A$7,IF('Koreksi (p)'!CI56='Isian Keg Perb &amp; Peng'!BV$8,'Isian Keg Perb &amp; Peng'!$A$8,IF('Koreksi (p)'!CI56='Isian Keg Perb &amp; Peng'!BV$9,'Isian Keg Perb &amp; Peng'!$A$9,IF('Koreksi (p)'!CI56='Isian Keg Perb &amp; Peng'!BV$10,'Isian Keg Perb &amp; Peng'!$A$10,IF('Koreksi (p)'!CI56='Isian Keg Perb &amp; Peng'!BV$11,'Isian Keg Perb &amp; Peng'!$A$11,IF('Koreksi (p)'!CI56='Isian Keg Perb &amp; Peng'!BV$12,'Isian Keg Perb &amp; Peng'!$A$12,IF('Koreksi (p)'!CI56='Isian Keg Perb &amp; Peng'!BV$13,'Isian Keg Perb &amp; Peng'!$A$13," "))))))))))</f>
        <v xml:space="preserve"> </v>
      </c>
      <c r="AM55" s="150" t="str">
        <f>IF('Koreksi (p)'!CJ56='Isian Keg Perb &amp; Peng'!BW$4,'Isian Keg Perb &amp; Peng'!$A$4,IF('Koreksi (p)'!CJ56='Isian Keg Perb &amp; Peng'!BW$5,'Isian Keg Perb &amp; Peng'!$A$5,IF('Koreksi (p)'!CJ56='Isian Keg Perb &amp; Peng'!BW$6,'Isian Keg Perb &amp; Peng'!$A$6,IF('Koreksi (p)'!CJ56='Isian Keg Perb &amp; Peng'!BW$7,'Isian Keg Perb &amp; Peng'!$A$7,IF('Koreksi (p)'!CJ56='Isian Keg Perb &amp; Peng'!BW$8,'Isian Keg Perb &amp; Peng'!$A$8,IF('Koreksi (p)'!CJ56='Isian Keg Perb &amp; Peng'!BW$9,'Isian Keg Perb &amp; Peng'!$A$9,IF('Koreksi (p)'!CJ56='Isian Keg Perb &amp; Peng'!BW$10,'Isian Keg Perb &amp; Peng'!$A$10,IF('Koreksi (p)'!CJ56='Isian Keg Perb &amp; Peng'!BW$11,'Isian Keg Perb &amp; Peng'!$A$11,IF('Koreksi (p)'!CJ56='Isian Keg Perb &amp; Peng'!BW$12,'Isian Keg Perb &amp; Peng'!$A$12,IF('Koreksi (p)'!CJ56='Isian Keg Perb &amp; Peng'!BW$13,'Isian Keg Perb &amp; Peng'!$A$13," "))))))))))</f>
        <v xml:space="preserve"> </v>
      </c>
      <c r="AN55" s="150" t="str">
        <f>IF('Koreksi (p)'!CK56='Isian Keg Perb &amp; Peng'!BX$4,'Isian Keg Perb &amp; Peng'!$A$4,IF('Koreksi (p)'!CK56='Isian Keg Perb &amp; Peng'!BX$5,'Isian Keg Perb &amp; Peng'!$A$5,IF('Koreksi (p)'!CK56='Isian Keg Perb &amp; Peng'!BX$6,'Isian Keg Perb &amp; Peng'!$A$6,IF('Koreksi (p)'!CK56='Isian Keg Perb &amp; Peng'!BX$7,'Isian Keg Perb &amp; Peng'!$A$7,IF('Koreksi (p)'!CK56='Isian Keg Perb &amp; Peng'!BX$8,'Isian Keg Perb &amp; Peng'!$A$8,IF('Koreksi (p)'!CK56='Isian Keg Perb &amp; Peng'!BX$9,'Isian Keg Perb &amp; Peng'!$A$9,IF('Koreksi (p)'!CK56='Isian Keg Perb &amp; Peng'!BX$10,'Isian Keg Perb &amp; Peng'!$A$10,IF('Koreksi (p)'!CK56='Isian Keg Perb &amp; Peng'!BX$11,'Isian Keg Perb &amp; Peng'!$A$11,IF('Koreksi (p)'!CK56='Isian Keg Perb &amp; Peng'!BX$12,'Isian Keg Perb &amp; Peng'!$A$12,IF('Koreksi (p)'!CK56='Isian Keg Perb &amp; Peng'!BX$13,'Isian Keg Perb &amp; Peng'!$A$13," "))))))))))</f>
        <v xml:space="preserve"> </v>
      </c>
      <c r="AO55" s="150" t="str">
        <f>IF('Koreksi (p)'!CL56='Isian Keg Perb &amp; Peng'!BY$4,'Isian Keg Perb &amp; Peng'!$A$4,IF('Koreksi (p)'!CL56='Isian Keg Perb &amp; Peng'!BY$5,'Isian Keg Perb &amp; Peng'!$A$5,IF('Koreksi (p)'!CL56='Isian Keg Perb &amp; Peng'!BY$6,'Isian Keg Perb &amp; Peng'!$A$6,IF('Koreksi (p)'!CL56='Isian Keg Perb &amp; Peng'!BY$7,'Isian Keg Perb &amp; Peng'!$A$7,IF('Koreksi (p)'!CL56='Isian Keg Perb &amp; Peng'!BY$8,'Isian Keg Perb &amp; Peng'!$A$8,IF('Koreksi (p)'!CL56='Isian Keg Perb &amp; Peng'!BY$9,'Isian Keg Perb &amp; Peng'!$A$9,IF('Koreksi (p)'!CL56='Isian Keg Perb &amp; Peng'!BY$10,'Isian Keg Perb &amp; Peng'!$A$10,IF('Koreksi (p)'!CL56='Isian Keg Perb &amp; Peng'!BY$11,'Isian Keg Perb &amp; Peng'!$A$11,IF('Koreksi (p)'!CL56='Isian Keg Perb &amp; Peng'!BY$12,'Isian Keg Perb &amp; Peng'!$A$12,IF('Koreksi (p)'!CL56='Isian Keg Perb &amp; Peng'!BY$13,'Isian Keg Perb &amp; Peng'!$A$13," "))))))))))</f>
        <v xml:space="preserve"> </v>
      </c>
      <c r="AP55" s="150" t="str">
        <f>IF('Koreksi (p)'!CM56='Isian Keg Perb &amp; Peng'!BZ$4,'Isian Keg Perb &amp; Peng'!$A$4,IF('Koreksi (p)'!CM56='Isian Keg Perb &amp; Peng'!BZ$5,'Isian Keg Perb &amp; Peng'!$A$5,IF('Koreksi (p)'!CM56='Isian Keg Perb &amp; Peng'!BZ$6,'Isian Keg Perb &amp; Peng'!$A$6,IF('Koreksi (p)'!CM56='Isian Keg Perb &amp; Peng'!BZ$7,'Isian Keg Perb &amp; Peng'!$A$7,IF('Koreksi (p)'!CM56='Isian Keg Perb &amp; Peng'!BZ$8,'Isian Keg Perb &amp; Peng'!$A$8,IF('Koreksi (p)'!CM56='Isian Keg Perb &amp; Peng'!BZ$9,'Isian Keg Perb &amp; Peng'!$A$9,IF('Koreksi (p)'!CM56='Isian Keg Perb &amp; Peng'!BZ$10,'Isian Keg Perb &amp; Peng'!$A$10,IF('Koreksi (p)'!CM56='Isian Keg Perb &amp; Peng'!BZ$11,'Isian Keg Perb &amp; Peng'!$A$11,IF('Koreksi (p)'!CM56='Isian Keg Perb &amp; Peng'!BZ$12,'Isian Keg Perb &amp; Peng'!$A$12,IF('Koreksi (p)'!CM56='Isian Keg Perb &amp; Peng'!BZ$13,'Isian Keg Perb &amp; Peng'!$A$13," "))))))))))</f>
        <v xml:space="preserve"> </v>
      </c>
      <c r="AQ55" s="150" t="str">
        <f>IF('Koreksi (p)'!CN56='Isian Keg Perb &amp; Peng'!CA$4,'Isian Keg Perb &amp; Peng'!$A$4,IF('Koreksi (p)'!CN56='Isian Keg Perb &amp; Peng'!CA$5,'Isian Keg Perb &amp; Peng'!$A$5,IF('Koreksi (p)'!CN56='Isian Keg Perb &amp; Peng'!CA$6,'Isian Keg Perb &amp; Peng'!$A$6,IF('Koreksi (p)'!CN56='Isian Keg Perb &amp; Peng'!CA$7,'Isian Keg Perb &amp; Peng'!$A$7,IF('Koreksi (p)'!CN56='Isian Keg Perb &amp; Peng'!CA$8,'Isian Keg Perb &amp; Peng'!$A$8,IF('Koreksi (p)'!CN56='Isian Keg Perb &amp; Peng'!CA$9,'Isian Keg Perb &amp; Peng'!$A$9,IF('Koreksi (p)'!CN56='Isian Keg Perb &amp; Peng'!CA$10,'Isian Keg Perb &amp; Peng'!$A$10,IF('Koreksi (p)'!CN56='Isian Keg Perb &amp; Peng'!CA$11,'Isian Keg Perb &amp; Peng'!$A$11,IF('Koreksi (p)'!CN56='Isian Keg Perb &amp; Peng'!CA$12,'Isian Keg Perb &amp; Peng'!$A$12,IF('Koreksi (p)'!CN56='Isian Keg Perb &amp; Peng'!CA$13,'Isian Keg Perb &amp; Peng'!$A$13," "))))))))))</f>
        <v xml:space="preserve"> </v>
      </c>
      <c r="AR55" s="150" t="str">
        <f>IF('Koreksi (p)'!CO56='Isian Keg Perb &amp; Peng'!CB$4,'Isian Keg Perb &amp; Peng'!$A$4,IF('Koreksi (p)'!CO56='Isian Keg Perb &amp; Peng'!CB$5,'Isian Keg Perb &amp; Peng'!$A$5,IF('Koreksi (p)'!CO56='Isian Keg Perb &amp; Peng'!CB$6,'Isian Keg Perb &amp; Peng'!$A$6,IF('Koreksi (p)'!CO56='Isian Keg Perb &amp; Peng'!CB$7,'Isian Keg Perb &amp; Peng'!$A$7,IF('Koreksi (p)'!CO56='Isian Keg Perb &amp; Peng'!CB$8,'Isian Keg Perb &amp; Peng'!$A$8,IF('Koreksi (p)'!CO56='Isian Keg Perb &amp; Peng'!CB$9,'Isian Keg Perb &amp; Peng'!$A$9,IF('Koreksi (p)'!CO56='Isian Keg Perb &amp; Peng'!CB$10,'Isian Keg Perb &amp; Peng'!$A$10,IF('Koreksi (p)'!CO56='Isian Keg Perb &amp; Peng'!CB$11,'Isian Keg Perb &amp; Peng'!$A$11,IF('Koreksi (p)'!CO56='Isian Keg Perb &amp; Peng'!CB$12,'Isian Keg Perb &amp; Peng'!$A$12,IF('Koreksi (p)'!CO56='Isian Keg Perb &amp; Peng'!CB$13,'Isian Keg Perb &amp; Peng'!$A$13," "))))))))))</f>
        <v xml:space="preserve"> </v>
      </c>
      <c r="AS55" s="150" t="str">
        <f>IF('Koreksi (p)'!CP56='Isian Keg Perb &amp; Peng'!CC$4,'Isian Keg Perb &amp; Peng'!$A$4,IF('Koreksi (p)'!CP56='Isian Keg Perb &amp; Peng'!CC$5,'Isian Keg Perb &amp; Peng'!$A$5,IF('Koreksi (p)'!CP56='Isian Keg Perb &amp; Peng'!CC$6,'Isian Keg Perb &amp; Peng'!$A$6,IF('Koreksi (p)'!CP56='Isian Keg Perb &amp; Peng'!CC$7,'Isian Keg Perb &amp; Peng'!$A$7,IF('Koreksi (p)'!CP56='Isian Keg Perb &amp; Peng'!CC$8,'Isian Keg Perb &amp; Peng'!$A$8,IF('Koreksi (p)'!CP56='Isian Keg Perb &amp; Peng'!CC$9,'Isian Keg Perb &amp; Peng'!$A$9,IF('Koreksi (p)'!CP56='Isian Keg Perb &amp; Peng'!CC$10,'Isian Keg Perb &amp; Peng'!$A$10,IF('Koreksi (p)'!CP56='Isian Keg Perb &amp; Peng'!CC$11,'Isian Keg Perb &amp; Peng'!$A$11,IF('Koreksi (p)'!CP56='Isian Keg Perb &amp; Peng'!CC$12,'Isian Keg Perb &amp; Peng'!$A$12,IF('Koreksi (p)'!CP56='Isian Keg Perb &amp; Peng'!CC$13,'Isian Keg Perb &amp; Peng'!$A$13," "))))))))))</f>
        <v xml:space="preserve"> </v>
      </c>
      <c r="AT55" s="150" t="str">
        <f t="shared" si="0"/>
        <v xml:space="preserve">                                        </v>
      </c>
      <c r="AU55" s="150" t="e">
        <f t="shared" si="1"/>
        <v>#VALUE!</v>
      </c>
      <c r="AV55" s="150" t="str">
        <f t="shared" si="2"/>
        <v/>
      </c>
      <c r="AW55" s="150" t="e">
        <f t="shared" si="3"/>
        <v>#VALUE!</v>
      </c>
      <c r="AX55" s="150" t="str">
        <f t="shared" si="4"/>
        <v/>
      </c>
      <c r="AY55" s="150" t="e">
        <f t="shared" si="5"/>
        <v>#VALUE!</v>
      </c>
      <c r="AZ55" s="150" t="str">
        <f t="shared" si="6"/>
        <v/>
      </c>
      <c r="BA55" s="150" t="e">
        <f t="shared" si="7"/>
        <v>#VALUE!</v>
      </c>
      <c r="BB55" s="150" t="str">
        <f t="shared" si="8"/>
        <v/>
      </c>
      <c r="BC55" s="150" t="e">
        <f t="shared" si="9"/>
        <v>#VALUE!</v>
      </c>
      <c r="BD55" s="150" t="str">
        <f t="shared" si="10"/>
        <v/>
      </c>
      <c r="BE55" s="150" t="e">
        <f t="shared" si="11"/>
        <v>#VALUE!</v>
      </c>
      <c r="BF55" s="150" t="str">
        <f t="shared" si="12"/>
        <v/>
      </c>
      <c r="BG55" s="150" t="e">
        <f t="shared" si="13"/>
        <v>#VALUE!</v>
      </c>
      <c r="BH55" s="150" t="str">
        <f t="shared" si="14"/>
        <v/>
      </c>
      <c r="BI55" s="150" t="e">
        <f t="shared" si="15"/>
        <v>#VALUE!</v>
      </c>
      <c r="BJ55" s="150" t="str">
        <f t="shared" si="16"/>
        <v/>
      </c>
      <c r="BK55" s="150" t="e">
        <f t="shared" si="17"/>
        <v>#VALUE!</v>
      </c>
      <c r="BL55" s="150" t="str">
        <f t="shared" si="18"/>
        <v/>
      </c>
      <c r="BM55" s="150" t="e">
        <f t="shared" si="19"/>
        <v>#VALUE!</v>
      </c>
      <c r="BN55" s="150" t="str">
        <f t="shared" si="20"/>
        <v/>
      </c>
      <c r="BO55" s="26" t="str">
        <f t="shared" si="21"/>
        <v/>
      </c>
      <c r="BP55" s="27" t="str">
        <f>IF(E55="X",'Isian Keg Perb &amp; Peng'!$CE$4,"")</f>
        <v/>
      </c>
      <c r="BQ55" s="27" t="str">
        <f>IF(E55="X",'Isian Keg Perb &amp; Peng'!$CF$4,"")</f>
        <v/>
      </c>
    </row>
    <row r="56" spans="1:69" s="30" customFormat="1" ht="59.25" hidden="1" customHeight="1">
      <c r="B56" s="27">
        <f>'Analisis (p)'!A58</f>
        <v>45</v>
      </c>
      <c r="C56" s="25">
        <f>'Analisis (p)'!B58</f>
        <v>0</v>
      </c>
      <c r="D56" s="32"/>
      <c r="E56" s="27" t="str">
        <f>'Analisis (p)'!CJ58</f>
        <v/>
      </c>
      <c r="F56" s="150" t="str">
        <f>IF('Koreksi (p)'!BC57='Isian Keg Perb &amp; Peng'!AP$4,'Isian Keg Perb &amp; Peng'!$A$4,IF('Koreksi (p)'!BC57='Isian Keg Perb &amp; Peng'!AP$5,'Isian Keg Perb &amp; Peng'!$A$5,IF('Koreksi (p)'!BC57='Isian Keg Perb &amp; Peng'!AP$6,'Isian Keg Perb &amp; Peng'!$A$6,IF('Koreksi (p)'!BC57='Isian Keg Perb &amp; Peng'!AP$7,'Isian Keg Perb &amp; Peng'!$A$7,IF('Koreksi (p)'!BC57='Isian Keg Perb &amp; Peng'!AP$8,'Isian Keg Perb &amp; Peng'!$A$8,IF('Koreksi (p)'!BC57='Isian Keg Perb &amp; Peng'!AP$9,'Isian Keg Perb &amp; Peng'!$A$9,IF('Koreksi (p)'!BC57='Isian Keg Perb &amp; Peng'!AP$10,'Isian Keg Perb &amp; Peng'!$A$10,IF('Koreksi (p)'!BC57='Isian Keg Perb &amp; Peng'!AP$11,'Isian Keg Perb &amp; Peng'!$A$11,IF('Koreksi (p)'!BC57='Isian Keg Perb &amp; Peng'!AP$12,'Isian Keg Perb &amp; Peng'!$A$12,IF('Koreksi (p)'!BC57='Isian Keg Perb &amp; Peng'!AP$13,'Isian Keg Perb &amp; Peng'!$A$13," "))))))))))</f>
        <v xml:space="preserve"> </v>
      </c>
      <c r="G56" s="150" t="str">
        <f>IF('Koreksi (p)'!BD57='Isian Keg Perb &amp; Peng'!AQ$4,'Isian Keg Perb &amp; Peng'!$A$4,IF('Koreksi (p)'!BD57='Isian Keg Perb &amp; Peng'!AQ$5,'Isian Keg Perb &amp; Peng'!$A$5,IF('Koreksi (p)'!BD57='Isian Keg Perb &amp; Peng'!AQ$6,'Isian Keg Perb &amp; Peng'!$A$6,IF('Koreksi (p)'!BD57='Isian Keg Perb &amp; Peng'!AQ$7,'Isian Keg Perb &amp; Peng'!$A$7,IF('Koreksi (p)'!BD57='Isian Keg Perb &amp; Peng'!AQ$8,'Isian Keg Perb &amp; Peng'!$A$8,IF('Koreksi (p)'!BD57='Isian Keg Perb &amp; Peng'!AQ$9,'Isian Keg Perb &amp; Peng'!$A$9,IF('Koreksi (p)'!BD57='Isian Keg Perb &amp; Peng'!AQ$10,'Isian Keg Perb &amp; Peng'!$A$10,IF('Koreksi (p)'!BD57='Isian Keg Perb &amp; Peng'!AQ$11,'Isian Keg Perb &amp; Peng'!$A$11,IF('Koreksi (p)'!BD57='Isian Keg Perb &amp; Peng'!AQ$12,'Isian Keg Perb &amp; Peng'!$A$12,IF('Koreksi (p)'!BD57='Isian Keg Perb &amp; Peng'!AQ$13,'Isian Keg Perb &amp; Peng'!$A$13," "))))))))))</f>
        <v xml:space="preserve"> </v>
      </c>
      <c r="H56" s="150" t="str">
        <f>IF('Koreksi (p)'!BE57='Isian Keg Perb &amp; Peng'!AR$4,'Isian Keg Perb &amp; Peng'!$A$4,IF('Koreksi (p)'!BE57='Isian Keg Perb &amp; Peng'!AR$5,'Isian Keg Perb &amp; Peng'!$A$5,IF('Koreksi (p)'!BE57='Isian Keg Perb &amp; Peng'!AR$6,'Isian Keg Perb &amp; Peng'!$A$6,IF('Koreksi (p)'!BE57='Isian Keg Perb &amp; Peng'!AR$7,'Isian Keg Perb &amp; Peng'!$A$7,IF('Koreksi (p)'!BE57='Isian Keg Perb &amp; Peng'!AR$8,'Isian Keg Perb &amp; Peng'!$A$8,IF('Koreksi (p)'!BE57='Isian Keg Perb &amp; Peng'!AR$9,'Isian Keg Perb &amp; Peng'!$A$9,IF('Koreksi (p)'!BE57='Isian Keg Perb &amp; Peng'!AR$10,'Isian Keg Perb &amp; Peng'!$A$10,IF('Koreksi (p)'!BE57='Isian Keg Perb &amp; Peng'!AR$11,'Isian Keg Perb &amp; Peng'!$A$11,IF('Koreksi (p)'!BE57='Isian Keg Perb &amp; Peng'!AR$12,'Isian Keg Perb &amp; Peng'!$A$12,IF('Koreksi (p)'!BE57='Isian Keg Perb &amp; Peng'!AR$13,'Isian Keg Perb &amp; Peng'!$A$13," "))))))))))</f>
        <v xml:space="preserve"> </v>
      </c>
      <c r="I56" s="150" t="str">
        <f>IF('Koreksi (p)'!BF57='Isian Keg Perb &amp; Peng'!AS$4,'Isian Keg Perb &amp; Peng'!$A$4,IF('Koreksi (p)'!BF57='Isian Keg Perb &amp; Peng'!AS$5,'Isian Keg Perb &amp; Peng'!$A$5,IF('Koreksi (p)'!BF57='Isian Keg Perb &amp; Peng'!AS$6,'Isian Keg Perb &amp; Peng'!$A$6,IF('Koreksi (p)'!BF57='Isian Keg Perb &amp; Peng'!AS$7,'Isian Keg Perb &amp; Peng'!$A$7,IF('Koreksi (p)'!BF57='Isian Keg Perb &amp; Peng'!AS$8,'Isian Keg Perb &amp; Peng'!$A$8,IF('Koreksi (p)'!BF57='Isian Keg Perb &amp; Peng'!AS$9,'Isian Keg Perb &amp; Peng'!$A$9,IF('Koreksi (p)'!BF57='Isian Keg Perb &amp; Peng'!AS$10,'Isian Keg Perb &amp; Peng'!$A$10,IF('Koreksi (p)'!BF57='Isian Keg Perb &amp; Peng'!AS$11,'Isian Keg Perb &amp; Peng'!$A$11,IF('Koreksi (p)'!BF57='Isian Keg Perb &amp; Peng'!AS$12,'Isian Keg Perb &amp; Peng'!$A$12,IF('Koreksi (p)'!BF57='Isian Keg Perb &amp; Peng'!AS$13,'Isian Keg Perb &amp; Peng'!$A$13," "))))))))))</f>
        <v xml:space="preserve"> </v>
      </c>
      <c r="J56" s="150" t="str">
        <f>IF('Koreksi (p)'!BG57='Isian Keg Perb &amp; Peng'!AT$4,'Isian Keg Perb &amp; Peng'!$A$4,IF('Koreksi (p)'!BG57='Isian Keg Perb &amp; Peng'!AT$5,'Isian Keg Perb &amp; Peng'!$A$5,IF('Koreksi (p)'!BG57='Isian Keg Perb &amp; Peng'!AT$6,'Isian Keg Perb &amp; Peng'!$A$6,IF('Koreksi (p)'!BG57='Isian Keg Perb &amp; Peng'!AT$7,'Isian Keg Perb &amp; Peng'!$A$7,IF('Koreksi (p)'!BG57='Isian Keg Perb &amp; Peng'!AT$8,'Isian Keg Perb &amp; Peng'!$A$8,IF('Koreksi (p)'!BG57='Isian Keg Perb &amp; Peng'!AT$9,'Isian Keg Perb &amp; Peng'!$A$9,IF('Koreksi (p)'!BG57='Isian Keg Perb &amp; Peng'!AT$10,'Isian Keg Perb &amp; Peng'!$A$10,IF('Koreksi (p)'!BG57='Isian Keg Perb &amp; Peng'!AT$11,'Isian Keg Perb &amp; Peng'!$A$11,IF('Koreksi (p)'!BG57='Isian Keg Perb &amp; Peng'!AT$12,'Isian Keg Perb &amp; Peng'!$A$12,IF('Koreksi (p)'!BG57='Isian Keg Perb &amp; Peng'!AT$13,'Isian Keg Perb &amp; Peng'!$A$13," "))))))))))</f>
        <v xml:space="preserve"> </v>
      </c>
      <c r="K56" s="150" t="str">
        <f>IF('Koreksi (p)'!BH57='Isian Keg Perb &amp; Peng'!AU$4,'Isian Keg Perb &amp; Peng'!$A$4,IF('Koreksi (p)'!BH57='Isian Keg Perb &amp; Peng'!AU$5,'Isian Keg Perb &amp; Peng'!$A$5,IF('Koreksi (p)'!BH57='Isian Keg Perb &amp; Peng'!AU$6,'Isian Keg Perb &amp; Peng'!$A$6,IF('Koreksi (p)'!BH57='Isian Keg Perb &amp; Peng'!AU$7,'Isian Keg Perb &amp; Peng'!$A$7,IF('Koreksi (p)'!BH57='Isian Keg Perb &amp; Peng'!AU$8,'Isian Keg Perb &amp; Peng'!$A$8,IF('Koreksi (p)'!BH57='Isian Keg Perb &amp; Peng'!AU$9,'Isian Keg Perb &amp; Peng'!$A$9,IF('Koreksi (p)'!BH57='Isian Keg Perb &amp; Peng'!AU$10,'Isian Keg Perb &amp; Peng'!$A$10,IF('Koreksi (p)'!BH57='Isian Keg Perb &amp; Peng'!AU$11,'Isian Keg Perb &amp; Peng'!$A$11,IF('Koreksi (p)'!BH57='Isian Keg Perb &amp; Peng'!AU$12,'Isian Keg Perb &amp; Peng'!$A$12,IF('Koreksi (p)'!BH57='Isian Keg Perb &amp; Peng'!AU$13,'Isian Keg Perb &amp; Peng'!$A$13," "))))))))))</f>
        <v xml:space="preserve"> </v>
      </c>
      <c r="L56" s="150" t="str">
        <f>IF('Koreksi (p)'!BI57='Isian Keg Perb &amp; Peng'!AV$4,'Isian Keg Perb &amp; Peng'!$A$4,IF('Koreksi (p)'!BI57='Isian Keg Perb &amp; Peng'!AV$5,'Isian Keg Perb &amp; Peng'!$A$5,IF('Koreksi (p)'!BI57='Isian Keg Perb &amp; Peng'!AV$6,'Isian Keg Perb &amp; Peng'!$A$6,IF('Koreksi (p)'!BI57='Isian Keg Perb &amp; Peng'!AV$7,'Isian Keg Perb &amp; Peng'!$A$7,IF('Koreksi (p)'!BI57='Isian Keg Perb &amp; Peng'!AV$8,'Isian Keg Perb &amp; Peng'!$A$8,IF('Koreksi (p)'!BI57='Isian Keg Perb &amp; Peng'!AV$9,'Isian Keg Perb &amp; Peng'!$A$9,IF('Koreksi (p)'!BI57='Isian Keg Perb &amp; Peng'!AV$10,'Isian Keg Perb &amp; Peng'!$A$10,IF('Koreksi (p)'!BI57='Isian Keg Perb &amp; Peng'!AV$11,'Isian Keg Perb &amp; Peng'!$A$11,IF('Koreksi (p)'!BI57='Isian Keg Perb &amp; Peng'!AV$12,'Isian Keg Perb &amp; Peng'!$A$12,IF('Koreksi (p)'!BI57='Isian Keg Perb &amp; Peng'!AV$13,'Isian Keg Perb &amp; Peng'!$A$13," "))))))))))</f>
        <v xml:space="preserve"> </v>
      </c>
      <c r="M56" s="150" t="str">
        <f>IF('Koreksi (p)'!BJ57='Isian Keg Perb &amp; Peng'!AW$4,'Isian Keg Perb &amp; Peng'!$A$4,IF('Koreksi (p)'!BJ57='Isian Keg Perb &amp; Peng'!AW$5,'Isian Keg Perb &amp; Peng'!$A$5,IF('Koreksi (p)'!BJ57='Isian Keg Perb &amp; Peng'!AW$6,'Isian Keg Perb &amp; Peng'!$A$6,IF('Koreksi (p)'!BJ57='Isian Keg Perb &amp; Peng'!AW$7,'Isian Keg Perb &amp; Peng'!$A$7,IF('Koreksi (p)'!BJ57='Isian Keg Perb &amp; Peng'!AW$8,'Isian Keg Perb &amp; Peng'!$A$8,IF('Koreksi (p)'!BJ57='Isian Keg Perb &amp; Peng'!AW$9,'Isian Keg Perb &amp; Peng'!$A$9,IF('Koreksi (p)'!BJ57='Isian Keg Perb &amp; Peng'!AW$10,'Isian Keg Perb &amp; Peng'!$A$10,IF('Koreksi (p)'!BJ57='Isian Keg Perb &amp; Peng'!AW$11,'Isian Keg Perb &amp; Peng'!$A$11,IF('Koreksi (p)'!BJ57='Isian Keg Perb &amp; Peng'!AW$12,'Isian Keg Perb &amp; Peng'!$A$12,IF('Koreksi (p)'!BJ57='Isian Keg Perb &amp; Peng'!AW$13,'Isian Keg Perb &amp; Peng'!$A$13," "))))))))))</f>
        <v xml:space="preserve"> </v>
      </c>
      <c r="N56" s="150" t="str">
        <f>IF('Koreksi (p)'!BK57='Isian Keg Perb &amp; Peng'!AX$4,'Isian Keg Perb &amp; Peng'!$A$4,IF('Koreksi (p)'!BK57='Isian Keg Perb &amp; Peng'!AX$5,'Isian Keg Perb &amp; Peng'!$A$5,IF('Koreksi (p)'!BK57='Isian Keg Perb &amp; Peng'!AX$6,'Isian Keg Perb &amp; Peng'!$A$6,IF('Koreksi (p)'!BK57='Isian Keg Perb &amp; Peng'!AX$7,'Isian Keg Perb &amp; Peng'!$A$7,IF('Koreksi (p)'!BK57='Isian Keg Perb &amp; Peng'!AX$8,'Isian Keg Perb &amp; Peng'!$A$8,IF('Koreksi (p)'!BK57='Isian Keg Perb &amp; Peng'!AX$9,'Isian Keg Perb &amp; Peng'!$A$9,IF('Koreksi (p)'!BK57='Isian Keg Perb &amp; Peng'!AX$10,'Isian Keg Perb &amp; Peng'!$A$10,IF('Koreksi (p)'!BK57='Isian Keg Perb &amp; Peng'!AX$11,'Isian Keg Perb &amp; Peng'!$A$11,IF('Koreksi (p)'!BK57='Isian Keg Perb &amp; Peng'!AX$12,'Isian Keg Perb &amp; Peng'!$A$12,IF('Koreksi (p)'!BK57='Isian Keg Perb &amp; Peng'!AX$13,'Isian Keg Perb &amp; Peng'!$A$13," "))))))))))</f>
        <v xml:space="preserve"> </v>
      </c>
      <c r="O56" s="150" t="str">
        <f>IF('Koreksi (p)'!BL57='Isian Keg Perb &amp; Peng'!AY$4,'Isian Keg Perb &amp; Peng'!$A$4,IF('Koreksi (p)'!BL57='Isian Keg Perb &amp; Peng'!AY$5,'Isian Keg Perb &amp; Peng'!$A$5,IF('Koreksi (p)'!BL57='Isian Keg Perb &amp; Peng'!AY$6,'Isian Keg Perb &amp; Peng'!$A$6,IF('Koreksi (p)'!BL57='Isian Keg Perb &amp; Peng'!AY$7,'Isian Keg Perb &amp; Peng'!$A$7,IF('Koreksi (p)'!BL57='Isian Keg Perb &amp; Peng'!AY$8,'Isian Keg Perb &amp; Peng'!$A$8,IF('Koreksi (p)'!BL57='Isian Keg Perb &amp; Peng'!AY$9,'Isian Keg Perb &amp; Peng'!$A$9,IF('Koreksi (p)'!BL57='Isian Keg Perb &amp; Peng'!AY$10,'Isian Keg Perb &amp; Peng'!$A$10,IF('Koreksi (p)'!BL57='Isian Keg Perb &amp; Peng'!AY$11,'Isian Keg Perb &amp; Peng'!$A$11,IF('Koreksi (p)'!BL57='Isian Keg Perb &amp; Peng'!AY$12,'Isian Keg Perb &amp; Peng'!$A$12,IF('Koreksi (p)'!BL57='Isian Keg Perb &amp; Peng'!AY$13,'Isian Keg Perb &amp; Peng'!$A$13," "))))))))))</f>
        <v xml:space="preserve"> </v>
      </c>
      <c r="P56" s="150" t="str">
        <f>IF('Koreksi (p)'!BM57='Isian Keg Perb &amp; Peng'!AZ$4,'Isian Keg Perb &amp; Peng'!$A$4,IF('Koreksi (p)'!BM57='Isian Keg Perb &amp; Peng'!AZ$5,'Isian Keg Perb &amp; Peng'!$A$5,IF('Koreksi (p)'!BM57='Isian Keg Perb &amp; Peng'!AZ$6,'Isian Keg Perb &amp; Peng'!$A$6,IF('Koreksi (p)'!BM57='Isian Keg Perb &amp; Peng'!AZ$7,'Isian Keg Perb &amp; Peng'!$A$7,IF('Koreksi (p)'!BM57='Isian Keg Perb &amp; Peng'!AZ$8,'Isian Keg Perb &amp; Peng'!$A$8,IF('Koreksi (p)'!BM57='Isian Keg Perb &amp; Peng'!AZ$9,'Isian Keg Perb &amp; Peng'!$A$9,IF('Koreksi (p)'!BM57='Isian Keg Perb &amp; Peng'!AZ$10,'Isian Keg Perb &amp; Peng'!$A$10,IF('Koreksi (p)'!BM57='Isian Keg Perb &amp; Peng'!AZ$11,'Isian Keg Perb &amp; Peng'!$A$11,IF('Koreksi (p)'!BM57='Isian Keg Perb &amp; Peng'!AZ$12,'Isian Keg Perb &amp; Peng'!$A$12,IF('Koreksi (p)'!BM57='Isian Keg Perb &amp; Peng'!AZ$13,'Isian Keg Perb &amp; Peng'!$A$13," "))))))))))</f>
        <v xml:space="preserve"> </v>
      </c>
      <c r="Q56" s="150" t="str">
        <f>IF('Koreksi (p)'!BN57='Isian Keg Perb &amp; Peng'!BA$4,'Isian Keg Perb &amp; Peng'!$A$4,IF('Koreksi (p)'!BN57='Isian Keg Perb &amp; Peng'!BA$5,'Isian Keg Perb &amp; Peng'!$A$5,IF('Koreksi (p)'!BN57='Isian Keg Perb &amp; Peng'!BA$6,'Isian Keg Perb &amp; Peng'!$A$6,IF('Koreksi (p)'!BN57='Isian Keg Perb &amp; Peng'!BA$7,'Isian Keg Perb &amp; Peng'!$A$7,IF('Koreksi (p)'!BN57='Isian Keg Perb &amp; Peng'!BA$8,'Isian Keg Perb &amp; Peng'!$A$8,IF('Koreksi (p)'!BN57='Isian Keg Perb &amp; Peng'!BA$9,'Isian Keg Perb &amp; Peng'!$A$9,IF('Koreksi (p)'!BN57='Isian Keg Perb &amp; Peng'!BA$10,'Isian Keg Perb &amp; Peng'!$A$10,IF('Koreksi (p)'!BN57='Isian Keg Perb &amp; Peng'!BA$11,'Isian Keg Perb &amp; Peng'!$A$11,IF('Koreksi (p)'!BN57='Isian Keg Perb &amp; Peng'!BA$12,'Isian Keg Perb &amp; Peng'!$A$12,IF('Koreksi (p)'!BN57='Isian Keg Perb &amp; Peng'!BA$13,'Isian Keg Perb &amp; Peng'!$A$13," "))))))))))</f>
        <v xml:space="preserve"> </v>
      </c>
      <c r="R56" s="150" t="str">
        <f>IF('Koreksi (p)'!BO57='Isian Keg Perb &amp; Peng'!BB$4,'Isian Keg Perb &amp; Peng'!$A$4,IF('Koreksi (p)'!BO57='Isian Keg Perb &amp; Peng'!BB$5,'Isian Keg Perb &amp; Peng'!$A$5,IF('Koreksi (p)'!BO57='Isian Keg Perb &amp; Peng'!BB$6,'Isian Keg Perb &amp; Peng'!$A$6,IF('Koreksi (p)'!BO57='Isian Keg Perb &amp; Peng'!BB$7,'Isian Keg Perb &amp; Peng'!$A$7,IF('Koreksi (p)'!BO57='Isian Keg Perb &amp; Peng'!BB$8,'Isian Keg Perb &amp; Peng'!$A$8,IF('Koreksi (p)'!BO57='Isian Keg Perb &amp; Peng'!BB$9,'Isian Keg Perb &amp; Peng'!$A$9,IF('Koreksi (p)'!BO57='Isian Keg Perb &amp; Peng'!BB$10,'Isian Keg Perb &amp; Peng'!$A$10,IF('Koreksi (p)'!BO57='Isian Keg Perb &amp; Peng'!BB$11,'Isian Keg Perb &amp; Peng'!$A$11,IF('Koreksi (p)'!BO57='Isian Keg Perb &amp; Peng'!BB$12,'Isian Keg Perb &amp; Peng'!$A$12,IF('Koreksi (p)'!BO57='Isian Keg Perb &amp; Peng'!BB$13,'Isian Keg Perb &amp; Peng'!$A$13," "))))))))))</f>
        <v xml:space="preserve"> </v>
      </c>
      <c r="S56" s="150" t="str">
        <f>IF('Koreksi (p)'!BP57='Isian Keg Perb &amp; Peng'!BC$4,'Isian Keg Perb &amp; Peng'!$A$4,IF('Koreksi (p)'!BP57='Isian Keg Perb &amp; Peng'!BC$5,'Isian Keg Perb &amp; Peng'!$A$5,IF('Koreksi (p)'!BP57='Isian Keg Perb &amp; Peng'!BC$6,'Isian Keg Perb &amp; Peng'!$A$6,IF('Koreksi (p)'!BP57='Isian Keg Perb &amp; Peng'!BC$7,'Isian Keg Perb &amp; Peng'!$A$7,IF('Koreksi (p)'!BP57='Isian Keg Perb &amp; Peng'!BC$8,'Isian Keg Perb &amp; Peng'!$A$8,IF('Koreksi (p)'!BP57='Isian Keg Perb &amp; Peng'!BC$9,'Isian Keg Perb &amp; Peng'!$A$9,IF('Koreksi (p)'!BP57='Isian Keg Perb &amp; Peng'!BC$10,'Isian Keg Perb &amp; Peng'!$A$10,IF('Koreksi (p)'!BP57='Isian Keg Perb &amp; Peng'!BC$11,'Isian Keg Perb &amp; Peng'!$A$11,IF('Koreksi (p)'!BP57='Isian Keg Perb &amp; Peng'!BC$12,'Isian Keg Perb &amp; Peng'!$A$12,IF('Koreksi (p)'!BP57='Isian Keg Perb &amp; Peng'!BC$13,'Isian Keg Perb &amp; Peng'!$A$13," "))))))))))</f>
        <v xml:space="preserve"> </v>
      </c>
      <c r="T56" s="150" t="str">
        <f>IF('Koreksi (p)'!BQ57='Isian Keg Perb &amp; Peng'!BD$4,'Isian Keg Perb &amp; Peng'!$A$4,IF('Koreksi (p)'!BQ57='Isian Keg Perb &amp; Peng'!BD$5,'Isian Keg Perb &amp; Peng'!$A$5,IF('Koreksi (p)'!BQ57='Isian Keg Perb &amp; Peng'!BD$6,'Isian Keg Perb &amp; Peng'!$A$6,IF('Koreksi (p)'!BQ57='Isian Keg Perb &amp; Peng'!BD$7,'Isian Keg Perb &amp; Peng'!$A$7,IF('Koreksi (p)'!BQ57='Isian Keg Perb &amp; Peng'!BD$8,'Isian Keg Perb &amp; Peng'!$A$8,IF('Koreksi (p)'!BQ57='Isian Keg Perb &amp; Peng'!BD$9,'Isian Keg Perb &amp; Peng'!$A$9,IF('Koreksi (p)'!BQ57='Isian Keg Perb &amp; Peng'!BD$10,'Isian Keg Perb &amp; Peng'!$A$10,IF('Koreksi (p)'!BQ57='Isian Keg Perb &amp; Peng'!BD$11,'Isian Keg Perb &amp; Peng'!$A$11,IF('Koreksi (p)'!BQ57='Isian Keg Perb &amp; Peng'!BD$12,'Isian Keg Perb &amp; Peng'!$A$12,IF('Koreksi (p)'!BQ57='Isian Keg Perb &amp; Peng'!BD$13,'Isian Keg Perb &amp; Peng'!$A$13," "))))))))))</f>
        <v xml:space="preserve"> </v>
      </c>
      <c r="U56" s="150" t="str">
        <f>IF('Koreksi (p)'!BR57='Isian Keg Perb &amp; Peng'!BE$4,'Isian Keg Perb &amp; Peng'!$A$4,IF('Koreksi (p)'!BR57='Isian Keg Perb &amp; Peng'!BE$5,'Isian Keg Perb &amp; Peng'!$A$5,IF('Koreksi (p)'!BR57='Isian Keg Perb &amp; Peng'!BE$6,'Isian Keg Perb &amp; Peng'!$A$6,IF('Koreksi (p)'!BR57='Isian Keg Perb &amp; Peng'!BE$7,'Isian Keg Perb &amp; Peng'!$A$7,IF('Koreksi (p)'!BR57='Isian Keg Perb &amp; Peng'!BE$8,'Isian Keg Perb &amp; Peng'!$A$8,IF('Koreksi (p)'!BR57='Isian Keg Perb &amp; Peng'!BE$9,'Isian Keg Perb &amp; Peng'!$A$9,IF('Koreksi (p)'!BR57='Isian Keg Perb &amp; Peng'!BE$10,'Isian Keg Perb &amp; Peng'!$A$10,IF('Koreksi (p)'!BR57='Isian Keg Perb &amp; Peng'!BE$11,'Isian Keg Perb &amp; Peng'!$A$11,IF('Koreksi (p)'!BR57='Isian Keg Perb &amp; Peng'!BE$12,'Isian Keg Perb &amp; Peng'!$A$12,IF('Koreksi (p)'!BR57='Isian Keg Perb &amp; Peng'!BE$13,'Isian Keg Perb &amp; Peng'!$A$13," "))))))))))</f>
        <v xml:space="preserve"> </v>
      </c>
      <c r="V56" s="150" t="str">
        <f>IF('Koreksi (p)'!BS57='Isian Keg Perb &amp; Peng'!BF$4,'Isian Keg Perb &amp; Peng'!$A$4,IF('Koreksi (p)'!BS57='Isian Keg Perb &amp; Peng'!BF$5,'Isian Keg Perb &amp; Peng'!$A$5,IF('Koreksi (p)'!BS57='Isian Keg Perb &amp; Peng'!BF$6,'Isian Keg Perb &amp; Peng'!$A$6,IF('Koreksi (p)'!BS57='Isian Keg Perb &amp; Peng'!BF$7,'Isian Keg Perb &amp; Peng'!$A$7,IF('Koreksi (p)'!BS57='Isian Keg Perb &amp; Peng'!BF$8,'Isian Keg Perb &amp; Peng'!$A$8,IF('Koreksi (p)'!BS57='Isian Keg Perb &amp; Peng'!BF$9,'Isian Keg Perb &amp; Peng'!$A$9,IF('Koreksi (p)'!BS57='Isian Keg Perb &amp; Peng'!BF$10,'Isian Keg Perb &amp; Peng'!$A$10,IF('Koreksi (p)'!BS57='Isian Keg Perb &amp; Peng'!BF$11,'Isian Keg Perb &amp; Peng'!$A$11,IF('Koreksi (p)'!BS57='Isian Keg Perb &amp; Peng'!BF$12,'Isian Keg Perb &amp; Peng'!$A$12,IF('Koreksi (p)'!BS57='Isian Keg Perb &amp; Peng'!BF$13,'Isian Keg Perb &amp; Peng'!$A$13," "))))))))))</f>
        <v xml:space="preserve"> </v>
      </c>
      <c r="W56" s="150" t="str">
        <f>IF('Koreksi (p)'!BT57='Isian Keg Perb &amp; Peng'!BG$4,'Isian Keg Perb &amp; Peng'!$A$4,IF('Koreksi (p)'!BT57='Isian Keg Perb &amp; Peng'!BG$5,'Isian Keg Perb &amp; Peng'!$A$5,IF('Koreksi (p)'!BT57='Isian Keg Perb &amp; Peng'!BG$6,'Isian Keg Perb &amp; Peng'!$A$6,IF('Koreksi (p)'!BT57='Isian Keg Perb &amp; Peng'!BG$7,'Isian Keg Perb &amp; Peng'!$A$7,IF('Koreksi (p)'!BT57='Isian Keg Perb &amp; Peng'!BG$8,'Isian Keg Perb &amp; Peng'!$A$8,IF('Koreksi (p)'!BT57='Isian Keg Perb &amp; Peng'!BG$9,'Isian Keg Perb &amp; Peng'!$A$9,IF('Koreksi (p)'!BT57='Isian Keg Perb &amp; Peng'!BG$10,'Isian Keg Perb &amp; Peng'!$A$10,IF('Koreksi (p)'!BT57='Isian Keg Perb &amp; Peng'!BG$11,'Isian Keg Perb &amp; Peng'!$A$11,IF('Koreksi (p)'!BT57='Isian Keg Perb &amp; Peng'!BG$12,'Isian Keg Perb &amp; Peng'!$A$12,IF('Koreksi (p)'!BT57='Isian Keg Perb &amp; Peng'!BG$13,'Isian Keg Perb &amp; Peng'!$A$13," "))))))))))</f>
        <v xml:space="preserve"> </v>
      </c>
      <c r="X56" s="150" t="str">
        <f>IF('Koreksi (p)'!BU57='Isian Keg Perb &amp; Peng'!BH$4,'Isian Keg Perb &amp; Peng'!$A$4,IF('Koreksi (p)'!BU57='Isian Keg Perb &amp; Peng'!BH$5,'Isian Keg Perb &amp; Peng'!$A$5,IF('Koreksi (p)'!BU57='Isian Keg Perb &amp; Peng'!BH$6,'Isian Keg Perb &amp; Peng'!$A$6,IF('Koreksi (p)'!BU57='Isian Keg Perb &amp; Peng'!BH$7,'Isian Keg Perb &amp; Peng'!$A$7,IF('Koreksi (p)'!BU57='Isian Keg Perb &amp; Peng'!BH$8,'Isian Keg Perb &amp; Peng'!$A$8,IF('Koreksi (p)'!BU57='Isian Keg Perb &amp; Peng'!BH$9,'Isian Keg Perb &amp; Peng'!$A$9,IF('Koreksi (p)'!BU57='Isian Keg Perb &amp; Peng'!BH$10,'Isian Keg Perb &amp; Peng'!$A$10,IF('Koreksi (p)'!BU57='Isian Keg Perb &amp; Peng'!BH$11,'Isian Keg Perb &amp; Peng'!$A$11,IF('Koreksi (p)'!BU57='Isian Keg Perb &amp; Peng'!BH$12,'Isian Keg Perb &amp; Peng'!$A$12,IF('Koreksi (p)'!BU57='Isian Keg Perb &amp; Peng'!BH$13,'Isian Keg Perb &amp; Peng'!$A$13," "))))))))))</f>
        <v xml:space="preserve"> </v>
      </c>
      <c r="Y56" s="150" t="str">
        <f>IF('Koreksi (p)'!BV57='Isian Keg Perb &amp; Peng'!BI$4,'Isian Keg Perb &amp; Peng'!$A$4,IF('Koreksi (p)'!BV57='Isian Keg Perb &amp; Peng'!BI$5,'Isian Keg Perb &amp; Peng'!$A$5,IF('Koreksi (p)'!BV57='Isian Keg Perb &amp; Peng'!BI$6,'Isian Keg Perb &amp; Peng'!$A$6,IF('Koreksi (p)'!BV57='Isian Keg Perb &amp; Peng'!BI$7,'Isian Keg Perb &amp; Peng'!$A$7,IF('Koreksi (p)'!BV57='Isian Keg Perb &amp; Peng'!BI$8,'Isian Keg Perb &amp; Peng'!$A$8,IF('Koreksi (p)'!BV57='Isian Keg Perb &amp; Peng'!BI$9,'Isian Keg Perb &amp; Peng'!$A$9,IF('Koreksi (p)'!BV57='Isian Keg Perb &amp; Peng'!BI$10,'Isian Keg Perb &amp; Peng'!$A$10,IF('Koreksi (p)'!BV57='Isian Keg Perb &amp; Peng'!BI$11,'Isian Keg Perb &amp; Peng'!$A$11,IF('Koreksi (p)'!BV57='Isian Keg Perb &amp; Peng'!BI$12,'Isian Keg Perb &amp; Peng'!$A$12,IF('Koreksi (p)'!BV57='Isian Keg Perb &amp; Peng'!BI$13,'Isian Keg Perb &amp; Peng'!$A$13," "))))))))))</f>
        <v xml:space="preserve"> </v>
      </c>
      <c r="Z56" s="150" t="str">
        <f>IF('Koreksi (p)'!BW57='Isian Keg Perb &amp; Peng'!BJ$4,'Isian Keg Perb &amp; Peng'!$A$4,IF('Koreksi (p)'!BW57='Isian Keg Perb &amp; Peng'!BJ$5,'Isian Keg Perb &amp; Peng'!$A$5,IF('Koreksi (p)'!BW57='Isian Keg Perb &amp; Peng'!BJ$6,'Isian Keg Perb &amp; Peng'!$A$6,IF('Koreksi (p)'!BW57='Isian Keg Perb &amp; Peng'!BJ$7,'Isian Keg Perb &amp; Peng'!$A$7,IF('Koreksi (p)'!BW57='Isian Keg Perb &amp; Peng'!BJ$8,'Isian Keg Perb &amp; Peng'!$A$8,IF('Koreksi (p)'!BW57='Isian Keg Perb &amp; Peng'!BJ$9,'Isian Keg Perb &amp; Peng'!$A$9,IF('Koreksi (p)'!BW57='Isian Keg Perb &amp; Peng'!BJ$10,'Isian Keg Perb &amp; Peng'!$A$10,IF('Koreksi (p)'!BW57='Isian Keg Perb &amp; Peng'!BJ$11,'Isian Keg Perb &amp; Peng'!$A$11,IF('Koreksi (p)'!BW57='Isian Keg Perb &amp; Peng'!BJ$12,'Isian Keg Perb &amp; Peng'!$A$12,IF('Koreksi (p)'!BW57='Isian Keg Perb &amp; Peng'!BJ$13,'Isian Keg Perb &amp; Peng'!$A$13," "))))))))))</f>
        <v xml:space="preserve"> </v>
      </c>
      <c r="AA56" s="150" t="str">
        <f>IF('Koreksi (p)'!BX57='Isian Keg Perb &amp; Peng'!BK$4,'Isian Keg Perb &amp; Peng'!$A$4,IF('Koreksi (p)'!BX57='Isian Keg Perb &amp; Peng'!BK$5,'Isian Keg Perb &amp; Peng'!$A$5,IF('Koreksi (p)'!BX57='Isian Keg Perb &amp; Peng'!BK$6,'Isian Keg Perb &amp; Peng'!$A$6,IF('Koreksi (p)'!BX57='Isian Keg Perb &amp; Peng'!BK$7,'Isian Keg Perb &amp; Peng'!$A$7,IF('Koreksi (p)'!BX57='Isian Keg Perb &amp; Peng'!BK$8,'Isian Keg Perb &amp; Peng'!$A$8,IF('Koreksi (p)'!BX57='Isian Keg Perb &amp; Peng'!BK$9,'Isian Keg Perb &amp; Peng'!$A$9,IF('Koreksi (p)'!BX57='Isian Keg Perb &amp; Peng'!BK$10,'Isian Keg Perb &amp; Peng'!$A$10,IF('Koreksi (p)'!BX57='Isian Keg Perb &amp; Peng'!BK$11,'Isian Keg Perb &amp; Peng'!$A$11,IF('Koreksi (p)'!BX57='Isian Keg Perb &amp; Peng'!BK$12,'Isian Keg Perb &amp; Peng'!$A$12,IF('Koreksi (p)'!BX57='Isian Keg Perb &amp; Peng'!BK$13,'Isian Keg Perb &amp; Peng'!$A$13," "))))))))))</f>
        <v xml:space="preserve"> </v>
      </c>
      <c r="AB56" s="150" t="str">
        <f>IF('Koreksi (p)'!BY57='Isian Keg Perb &amp; Peng'!BL$4,'Isian Keg Perb &amp; Peng'!$A$4,IF('Koreksi (p)'!BY57='Isian Keg Perb &amp; Peng'!BL$5,'Isian Keg Perb &amp; Peng'!$A$5,IF('Koreksi (p)'!BY57='Isian Keg Perb &amp; Peng'!BL$6,'Isian Keg Perb &amp; Peng'!$A$6,IF('Koreksi (p)'!BY57='Isian Keg Perb &amp; Peng'!BL$7,'Isian Keg Perb &amp; Peng'!$A$7,IF('Koreksi (p)'!BY57='Isian Keg Perb &amp; Peng'!BL$8,'Isian Keg Perb &amp; Peng'!$A$8,IF('Koreksi (p)'!BY57='Isian Keg Perb &amp; Peng'!BL$9,'Isian Keg Perb &amp; Peng'!$A$9,IF('Koreksi (p)'!BY57='Isian Keg Perb &amp; Peng'!BL$10,'Isian Keg Perb &amp; Peng'!$A$10,IF('Koreksi (p)'!BY57='Isian Keg Perb &amp; Peng'!BL$11,'Isian Keg Perb &amp; Peng'!$A$11,IF('Koreksi (p)'!BY57='Isian Keg Perb &amp; Peng'!BL$12,'Isian Keg Perb &amp; Peng'!$A$12,IF('Koreksi (p)'!BY57='Isian Keg Perb &amp; Peng'!BL$13,'Isian Keg Perb &amp; Peng'!$A$13," "))))))))))</f>
        <v xml:space="preserve"> </v>
      </c>
      <c r="AC56" s="150" t="str">
        <f>IF('Koreksi (p)'!BZ57='Isian Keg Perb &amp; Peng'!BM$4,'Isian Keg Perb &amp; Peng'!$A$4,IF('Koreksi (p)'!BZ57='Isian Keg Perb &amp; Peng'!BM$5,'Isian Keg Perb &amp; Peng'!$A$5,IF('Koreksi (p)'!BZ57='Isian Keg Perb &amp; Peng'!BM$6,'Isian Keg Perb &amp; Peng'!$A$6,IF('Koreksi (p)'!BZ57='Isian Keg Perb &amp; Peng'!BM$7,'Isian Keg Perb &amp; Peng'!$A$7,IF('Koreksi (p)'!BZ57='Isian Keg Perb &amp; Peng'!BM$8,'Isian Keg Perb &amp; Peng'!$A$8,IF('Koreksi (p)'!BZ57='Isian Keg Perb &amp; Peng'!BM$9,'Isian Keg Perb &amp; Peng'!$A$9,IF('Koreksi (p)'!BZ57='Isian Keg Perb &amp; Peng'!BM$10,'Isian Keg Perb &amp; Peng'!$A$10,IF('Koreksi (p)'!BZ57='Isian Keg Perb &amp; Peng'!BM$11,'Isian Keg Perb &amp; Peng'!$A$11,IF('Koreksi (p)'!BZ57='Isian Keg Perb &amp; Peng'!BM$12,'Isian Keg Perb &amp; Peng'!$A$12,IF('Koreksi (p)'!BZ57='Isian Keg Perb &amp; Peng'!BM$13,'Isian Keg Perb &amp; Peng'!$A$13," "))))))))))</f>
        <v xml:space="preserve"> </v>
      </c>
      <c r="AD56" s="150" t="str">
        <f>IF('Koreksi (p)'!CA57='Isian Keg Perb &amp; Peng'!BN$4,'Isian Keg Perb &amp; Peng'!$A$4,IF('Koreksi (p)'!CA57='Isian Keg Perb &amp; Peng'!BN$5,'Isian Keg Perb &amp; Peng'!$A$5,IF('Koreksi (p)'!CA57='Isian Keg Perb &amp; Peng'!BN$6,'Isian Keg Perb &amp; Peng'!$A$6,IF('Koreksi (p)'!CA57='Isian Keg Perb &amp; Peng'!BN$7,'Isian Keg Perb &amp; Peng'!$A$7,IF('Koreksi (p)'!CA57='Isian Keg Perb &amp; Peng'!BN$8,'Isian Keg Perb &amp; Peng'!$A$8,IF('Koreksi (p)'!CA57='Isian Keg Perb &amp; Peng'!BN$9,'Isian Keg Perb &amp; Peng'!$A$9,IF('Koreksi (p)'!CA57='Isian Keg Perb &amp; Peng'!BN$10,'Isian Keg Perb &amp; Peng'!$A$10,IF('Koreksi (p)'!CA57='Isian Keg Perb &amp; Peng'!BN$11,'Isian Keg Perb &amp; Peng'!$A$11,IF('Koreksi (p)'!CA57='Isian Keg Perb &amp; Peng'!BN$12,'Isian Keg Perb &amp; Peng'!$A$12,IF('Koreksi (p)'!CA57='Isian Keg Perb &amp; Peng'!BN$13,'Isian Keg Perb &amp; Peng'!$A$13," "))))))))))</f>
        <v xml:space="preserve"> </v>
      </c>
      <c r="AE56" s="150" t="str">
        <f>IF('Koreksi (p)'!CB57='Isian Keg Perb &amp; Peng'!BO$4,'Isian Keg Perb &amp; Peng'!$A$4,IF('Koreksi (p)'!CB57='Isian Keg Perb &amp; Peng'!BO$5,'Isian Keg Perb &amp; Peng'!$A$5,IF('Koreksi (p)'!CB57='Isian Keg Perb &amp; Peng'!BO$6,'Isian Keg Perb &amp; Peng'!$A$6,IF('Koreksi (p)'!CB57='Isian Keg Perb &amp; Peng'!BO$7,'Isian Keg Perb &amp; Peng'!$A$7,IF('Koreksi (p)'!CB57='Isian Keg Perb &amp; Peng'!BO$8,'Isian Keg Perb &amp; Peng'!$A$8,IF('Koreksi (p)'!CB57='Isian Keg Perb &amp; Peng'!BO$9,'Isian Keg Perb &amp; Peng'!$A$9,IF('Koreksi (p)'!CB57='Isian Keg Perb &amp; Peng'!BO$10,'Isian Keg Perb &amp; Peng'!$A$10,IF('Koreksi (p)'!CB57='Isian Keg Perb &amp; Peng'!BO$11,'Isian Keg Perb &amp; Peng'!$A$11,IF('Koreksi (p)'!CB57='Isian Keg Perb &amp; Peng'!BO$12,'Isian Keg Perb &amp; Peng'!$A$12,IF('Koreksi (p)'!CB57='Isian Keg Perb &amp; Peng'!BO$13,'Isian Keg Perb &amp; Peng'!$A$13," "))))))))))</f>
        <v xml:space="preserve"> </v>
      </c>
      <c r="AF56" s="150" t="str">
        <f>IF('Koreksi (p)'!CC57='Isian Keg Perb &amp; Peng'!BP$4,'Isian Keg Perb &amp; Peng'!$A$4,IF('Koreksi (p)'!CC57='Isian Keg Perb &amp; Peng'!BP$5,'Isian Keg Perb &amp; Peng'!$A$5,IF('Koreksi (p)'!CC57='Isian Keg Perb &amp; Peng'!BP$6,'Isian Keg Perb &amp; Peng'!$A$6,IF('Koreksi (p)'!CC57='Isian Keg Perb &amp; Peng'!BP$7,'Isian Keg Perb &amp; Peng'!$A$7,IF('Koreksi (p)'!CC57='Isian Keg Perb &amp; Peng'!BP$8,'Isian Keg Perb &amp; Peng'!$A$8,IF('Koreksi (p)'!CC57='Isian Keg Perb &amp; Peng'!BP$9,'Isian Keg Perb &amp; Peng'!$A$9,IF('Koreksi (p)'!CC57='Isian Keg Perb &amp; Peng'!BP$10,'Isian Keg Perb &amp; Peng'!$A$10,IF('Koreksi (p)'!CC57='Isian Keg Perb &amp; Peng'!BP$11,'Isian Keg Perb &amp; Peng'!$A$11,IF('Koreksi (p)'!CC57='Isian Keg Perb &amp; Peng'!BP$12,'Isian Keg Perb &amp; Peng'!$A$12,IF('Koreksi (p)'!CC57='Isian Keg Perb &amp; Peng'!BP$13,'Isian Keg Perb &amp; Peng'!$A$13," "))))))))))</f>
        <v xml:space="preserve"> </v>
      </c>
      <c r="AG56" s="150" t="str">
        <f>IF('Koreksi (p)'!CD57='Isian Keg Perb &amp; Peng'!BQ$4,'Isian Keg Perb &amp; Peng'!$A$4,IF('Koreksi (p)'!CD57='Isian Keg Perb &amp; Peng'!BQ$5,'Isian Keg Perb &amp; Peng'!$A$5,IF('Koreksi (p)'!CD57='Isian Keg Perb &amp; Peng'!BQ$6,'Isian Keg Perb &amp; Peng'!$A$6,IF('Koreksi (p)'!CD57='Isian Keg Perb &amp; Peng'!BQ$7,'Isian Keg Perb &amp; Peng'!$A$7,IF('Koreksi (p)'!CD57='Isian Keg Perb &amp; Peng'!BQ$8,'Isian Keg Perb &amp; Peng'!$A$8,IF('Koreksi (p)'!CD57='Isian Keg Perb &amp; Peng'!BQ$9,'Isian Keg Perb &amp; Peng'!$A$9,IF('Koreksi (p)'!CD57='Isian Keg Perb &amp; Peng'!BQ$10,'Isian Keg Perb &amp; Peng'!$A$10,IF('Koreksi (p)'!CD57='Isian Keg Perb &amp; Peng'!BQ$11,'Isian Keg Perb &amp; Peng'!$A$11,IF('Koreksi (p)'!CD57='Isian Keg Perb &amp; Peng'!BQ$12,'Isian Keg Perb &amp; Peng'!$A$12,IF('Koreksi (p)'!CD57='Isian Keg Perb &amp; Peng'!BQ$13,'Isian Keg Perb &amp; Peng'!$A$13," "))))))))))</f>
        <v xml:space="preserve"> </v>
      </c>
      <c r="AH56" s="150" t="str">
        <f>IF('Koreksi (p)'!CE57='Isian Keg Perb &amp; Peng'!BR$4,'Isian Keg Perb &amp; Peng'!$A$4,IF('Koreksi (p)'!CE57='Isian Keg Perb &amp; Peng'!BR$5,'Isian Keg Perb &amp; Peng'!$A$5,IF('Koreksi (p)'!CE57='Isian Keg Perb &amp; Peng'!BR$6,'Isian Keg Perb &amp; Peng'!$A$6,IF('Koreksi (p)'!CE57='Isian Keg Perb &amp; Peng'!BR$7,'Isian Keg Perb &amp; Peng'!$A$7,IF('Koreksi (p)'!CE57='Isian Keg Perb &amp; Peng'!BR$8,'Isian Keg Perb &amp; Peng'!$A$8,IF('Koreksi (p)'!CE57='Isian Keg Perb &amp; Peng'!BR$9,'Isian Keg Perb &amp; Peng'!$A$9,IF('Koreksi (p)'!CE57='Isian Keg Perb &amp; Peng'!BR$10,'Isian Keg Perb &amp; Peng'!$A$10,IF('Koreksi (p)'!CE57='Isian Keg Perb &amp; Peng'!BR$11,'Isian Keg Perb &amp; Peng'!$A$11,IF('Koreksi (p)'!CE57='Isian Keg Perb &amp; Peng'!BR$12,'Isian Keg Perb &amp; Peng'!$A$12,IF('Koreksi (p)'!CE57='Isian Keg Perb &amp; Peng'!BR$13,'Isian Keg Perb &amp; Peng'!$A$13," "))))))))))</f>
        <v xml:space="preserve"> </v>
      </c>
      <c r="AI56" s="150" t="str">
        <f>IF('Koreksi (p)'!CF57='Isian Keg Perb &amp; Peng'!BS$4,'Isian Keg Perb &amp; Peng'!$A$4,IF('Koreksi (p)'!CF57='Isian Keg Perb &amp; Peng'!BS$5,'Isian Keg Perb &amp; Peng'!$A$5,IF('Koreksi (p)'!CF57='Isian Keg Perb &amp; Peng'!BS$6,'Isian Keg Perb &amp; Peng'!$A$6,IF('Koreksi (p)'!CF57='Isian Keg Perb &amp; Peng'!BS$7,'Isian Keg Perb &amp; Peng'!$A$7,IF('Koreksi (p)'!CF57='Isian Keg Perb &amp; Peng'!BS$8,'Isian Keg Perb &amp; Peng'!$A$8,IF('Koreksi (p)'!CF57='Isian Keg Perb &amp; Peng'!BS$9,'Isian Keg Perb &amp; Peng'!$A$9,IF('Koreksi (p)'!CF57='Isian Keg Perb &amp; Peng'!BS$10,'Isian Keg Perb &amp; Peng'!$A$10,IF('Koreksi (p)'!CF57='Isian Keg Perb &amp; Peng'!BS$11,'Isian Keg Perb &amp; Peng'!$A$11,IF('Koreksi (p)'!CF57='Isian Keg Perb &amp; Peng'!BS$12,'Isian Keg Perb &amp; Peng'!$A$12,IF('Koreksi (p)'!CF57='Isian Keg Perb &amp; Peng'!BS$13,'Isian Keg Perb &amp; Peng'!$A$13," "))))))))))</f>
        <v xml:space="preserve"> </v>
      </c>
      <c r="AJ56" s="150" t="str">
        <f>IF('Koreksi (p)'!CG57='Isian Keg Perb &amp; Peng'!BT$4,'Isian Keg Perb &amp; Peng'!$A$4,IF('Koreksi (p)'!CG57='Isian Keg Perb &amp; Peng'!BT$5,'Isian Keg Perb &amp; Peng'!$A$5,IF('Koreksi (p)'!CG57='Isian Keg Perb &amp; Peng'!BT$6,'Isian Keg Perb &amp; Peng'!$A$6,IF('Koreksi (p)'!CG57='Isian Keg Perb &amp; Peng'!BT$7,'Isian Keg Perb &amp; Peng'!$A$7,IF('Koreksi (p)'!CG57='Isian Keg Perb &amp; Peng'!BT$8,'Isian Keg Perb &amp; Peng'!$A$8,IF('Koreksi (p)'!CG57='Isian Keg Perb &amp; Peng'!BT$9,'Isian Keg Perb &amp; Peng'!$A$9,IF('Koreksi (p)'!CG57='Isian Keg Perb &amp; Peng'!BT$10,'Isian Keg Perb &amp; Peng'!$A$10,IF('Koreksi (p)'!CG57='Isian Keg Perb &amp; Peng'!BT$11,'Isian Keg Perb &amp; Peng'!$A$11,IF('Koreksi (p)'!CG57='Isian Keg Perb &amp; Peng'!BT$12,'Isian Keg Perb &amp; Peng'!$A$12,IF('Koreksi (p)'!CG57='Isian Keg Perb &amp; Peng'!BT$13,'Isian Keg Perb &amp; Peng'!$A$13," "))))))))))</f>
        <v xml:space="preserve"> </v>
      </c>
      <c r="AK56" s="150" t="str">
        <f>IF('Koreksi (p)'!CH57='Isian Keg Perb &amp; Peng'!BU$4,'Isian Keg Perb &amp; Peng'!$A$4,IF('Koreksi (p)'!CH57='Isian Keg Perb &amp; Peng'!BU$5,'Isian Keg Perb &amp; Peng'!$A$5,IF('Koreksi (p)'!CH57='Isian Keg Perb &amp; Peng'!BU$6,'Isian Keg Perb &amp; Peng'!$A$6,IF('Koreksi (p)'!CH57='Isian Keg Perb &amp; Peng'!BU$7,'Isian Keg Perb &amp; Peng'!$A$7,IF('Koreksi (p)'!CH57='Isian Keg Perb &amp; Peng'!BU$8,'Isian Keg Perb &amp; Peng'!$A$8,IF('Koreksi (p)'!CH57='Isian Keg Perb &amp; Peng'!BU$9,'Isian Keg Perb &amp; Peng'!$A$9,IF('Koreksi (p)'!CH57='Isian Keg Perb &amp; Peng'!BU$10,'Isian Keg Perb &amp; Peng'!$A$10,IF('Koreksi (p)'!CH57='Isian Keg Perb &amp; Peng'!BU$11,'Isian Keg Perb &amp; Peng'!$A$11,IF('Koreksi (p)'!CH57='Isian Keg Perb &amp; Peng'!BU$12,'Isian Keg Perb &amp; Peng'!$A$12,IF('Koreksi (p)'!CH57='Isian Keg Perb &amp; Peng'!BU$13,'Isian Keg Perb &amp; Peng'!$A$13," "))))))))))</f>
        <v xml:space="preserve"> </v>
      </c>
      <c r="AL56" s="150" t="str">
        <f>IF('Koreksi (p)'!CI57='Isian Keg Perb &amp; Peng'!BV$4,'Isian Keg Perb &amp; Peng'!$A$4,IF('Koreksi (p)'!CI57='Isian Keg Perb &amp; Peng'!BV$5,'Isian Keg Perb &amp; Peng'!$A$5,IF('Koreksi (p)'!CI57='Isian Keg Perb &amp; Peng'!BV$6,'Isian Keg Perb &amp; Peng'!$A$6,IF('Koreksi (p)'!CI57='Isian Keg Perb &amp; Peng'!BV$7,'Isian Keg Perb &amp; Peng'!$A$7,IF('Koreksi (p)'!CI57='Isian Keg Perb &amp; Peng'!BV$8,'Isian Keg Perb &amp; Peng'!$A$8,IF('Koreksi (p)'!CI57='Isian Keg Perb &amp; Peng'!BV$9,'Isian Keg Perb &amp; Peng'!$A$9,IF('Koreksi (p)'!CI57='Isian Keg Perb &amp; Peng'!BV$10,'Isian Keg Perb &amp; Peng'!$A$10,IF('Koreksi (p)'!CI57='Isian Keg Perb &amp; Peng'!BV$11,'Isian Keg Perb &amp; Peng'!$A$11,IF('Koreksi (p)'!CI57='Isian Keg Perb &amp; Peng'!BV$12,'Isian Keg Perb &amp; Peng'!$A$12,IF('Koreksi (p)'!CI57='Isian Keg Perb &amp; Peng'!BV$13,'Isian Keg Perb &amp; Peng'!$A$13," "))))))))))</f>
        <v xml:space="preserve"> </v>
      </c>
      <c r="AM56" s="150" t="str">
        <f>IF('Koreksi (p)'!CJ57='Isian Keg Perb &amp; Peng'!BW$4,'Isian Keg Perb &amp; Peng'!$A$4,IF('Koreksi (p)'!CJ57='Isian Keg Perb &amp; Peng'!BW$5,'Isian Keg Perb &amp; Peng'!$A$5,IF('Koreksi (p)'!CJ57='Isian Keg Perb &amp; Peng'!BW$6,'Isian Keg Perb &amp; Peng'!$A$6,IF('Koreksi (p)'!CJ57='Isian Keg Perb &amp; Peng'!BW$7,'Isian Keg Perb &amp; Peng'!$A$7,IF('Koreksi (p)'!CJ57='Isian Keg Perb &amp; Peng'!BW$8,'Isian Keg Perb &amp; Peng'!$A$8,IF('Koreksi (p)'!CJ57='Isian Keg Perb &amp; Peng'!BW$9,'Isian Keg Perb &amp; Peng'!$A$9,IF('Koreksi (p)'!CJ57='Isian Keg Perb &amp; Peng'!BW$10,'Isian Keg Perb &amp; Peng'!$A$10,IF('Koreksi (p)'!CJ57='Isian Keg Perb &amp; Peng'!BW$11,'Isian Keg Perb &amp; Peng'!$A$11,IF('Koreksi (p)'!CJ57='Isian Keg Perb &amp; Peng'!BW$12,'Isian Keg Perb &amp; Peng'!$A$12,IF('Koreksi (p)'!CJ57='Isian Keg Perb &amp; Peng'!BW$13,'Isian Keg Perb &amp; Peng'!$A$13," "))))))))))</f>
        <v xml:space="preserve"> </v>
      </c>
      <c r="AN56" s="150" t="str">
        <f>IF('Koreksi (p)'!CK57='Isian Keg Perb &amp; Peng'!BX$4,'Isian Keg Perb &amp; Peng'!$A$4,IF('Koreksi (p)'!CK57='Isian Keg Perb &amp; Peng'!BX$5,'Isian Keg Perb &amp; Peng'!$A$5,IF('Koreksi (p)'!CK57='Isian Keg Perb &amp; Peng'!BX$6,'Isian Keg Perb &amp; Peng'!$A$6,IF('Koreksi (p)'!CK57='Isian Keg Perb &amp; Peng'!BX$7,'Isian Keg Perb &amp; Peng'!$A$7,IF('Koreksi (p)'!CK57='Isian Keg Perb &amp; Peng'!BX$8,'Isian Keg Perb &amp; Peng'!$A$8,IF('Koreksi (p)'!CK57='Isian Keg Perb &amp; Peng'!BX$9,'Isian Keg Perb &amp; Peng'!$A$9,IF('Koreksi (p)'!CK57='Isian Keg Perb &amp; Peng'!BX$10,'Isian Keg Perb &amp; Peng'!$A$10,IF('Koreksi (p)'!CK57='Isian Keg Perb &amp; Peng'!BX$11,'Isian Keg Perb &amp; Peng'!$A$11,IF('Koreksi (p)'!CK57='Isian Keg Perb &amp; Peng'!BX$12,'Isian Keg Perb &amp; Peng'!$A$12,IF('Koreksi (p)'!CK57='Isian Keg Perb &amp; Peng'!BX$13,'Isian Keg Perb &amp; Peng'!$A$13," "))))))))))</f>
        <v xml:space="preserve"> </v>
      </c>
      <c r="AO56" s="150" t="str">
        <f>IF('Koreksi (p)'!CL57='Isian Keg Perb &amp; Peng'!BY$4,'Isian Keg Perb &amp; Peng'!$A$4,IF('Koreksi (p)'!CL57='Isian Keg Perb &amp; Peng'!BY$5,'Isian Keg Perb &amp; Peng'!$A$5,IF('Koreksi (p)'!CL57='Isian Keg Perb &amp; Peng'!BY$6,'Isian Keg Perb &amp; Peng'!$A$6,IF('Koreksi (p)'!CL57='Isian Keg Perb &amp; Peng'!BY$7,'Isian Keg Perb &amp; Peng'!$A$7,IF('Koreksi (p)'!CL57='Isian Keg Perb &amp; Peng'!BY$8,'Isian Keg Perb &amp; Peng'!$A$8,IF('Koreksi (p)'!CL57='Isian Keg Perb &amp; Peng'!BY$9,'Isian Keg Perb &amp; Peng'!$A$9,IF('Koreksi (p)'!CL57='Isian Keg Perb &amp; Peng'!BY$10,'Isian Keg Perb &amp; Peng'!$A$10,IF('Koreksi (p)'!CL57='Isian Keg Perb &amp; Peng'!BY$11,'Isian Keg Perb &amp; Peng'!$A$11,IF('Koreksi (p)'!CL57='Isian Keg Perb &amp; Peng'!BY$12,'Isian Keg Perb &amp; Peng'!$A$12,IF('Koreksi (p)'!CL57='Isian Keg Perb &amp; Peng'!BY$13,'Isian Keg Perb &amp; Peng'!$A$13," "))))))))))</f>
        <v xml:space="preserve"> </v>
      </c>
      <c r="AP56" s="150" t="str">
        <f>IF('Koreksi (p)'!CM57='Isian Keg Perb &amp; Peng'!BZ$4,'Isian Keg Perb &amp; Peng'!$A$4,IF('Koreksi (p)'!CM57='Isian Keg Perb &amp; Peng'!BZ$5,'Isian Keg Perb &amp; Peng'!$A$5,IF('Koreksi (p)'!CM57='Isian Keg Perb &amp; Peng'!BZ$6,'Isian Keg Perb &amp; Peng'!$A$6,IF('Koreksi (p)'!CM57='Isian Keg Perb &amp; Peng'!BZ$7,'Isian Keg Perb &amp; Peng'!$A$7,IF('Koreksi (p)'!CM57='Isian Keg Perb &amp; Peng'!BZ$8,'Isian Keg Perb &amp; Peng'!$A$8,IF('Koreksi (p)'!CM57='Isian Keg Perb &amp; Peng'!BZ$9,'Isian Keg Perb &amp; Peng'!$A$9,IF('Koreksi (p)'!CM57='Isian Keg Perb &amp; Peng'!BZ$10,'Isian Keg Perb &amp; Peng'!$A$10,IF('Koreksi (p)'!CM57='Isian Keg Perb &amp; Peng'!BZ$11,'Isian Keg Perb &amp; Peng'!$A$11,IF('Koreksi (p)'!CM57='Isian Keg Perb &amp; Peng'!BZ$12,'Isian Keg Perb &amp; Peng'!$A$12,IF('Koreksi (p)'!CM57='Isian Keg Perb &amp; Peng'!BZ$13,'Isian Keg Perb &amp; Peng'!$A$13," "))))))))))</f>
        <v xml:space="preserve"> </v>
      </c>
      <c r="AQ56" s="150" t="str">
        <f>IF('Koreksi (p)'!CN57='Isian Keg Perb &amp; Peng'!CA$4,'Isian Keg Perb &amp; Peng'!$A$4,IF('Koreksi (p)'!CN57='Isian Keg Perb &amp; Peng'!CA$5,'Isian Keg Perb &amp; Peng'!$A$5,IF('Koreksi (p)'!CN57='Isian Keg Perb &amp; Peng'!CA$6,'Isian Keg Perb &amp; Peng'!$A$6,IF('Koreksi (p)'!CN57='Isian Keg Perb &amp; Peng'!CA$7,'Isian Keg Perb &amp; Peng'!$A$7,IF('Koreksi (p)'!CN57='Isian Keg Perb &amp; Peng'!CA$8,'Isian Keg Perb &amp; Peng'!$A$8,IF('Koreksi (p)'!CN57='Isian Keg Perb &amp; Peng'!CA$9,'Isian Keg Perb &amp; Peng'!$A$9,IF('Koreksi (p)'!CN57='Isian Keg Perb &amp; Peng'!CA$10,'Isian Keg Perb &amp; Peng'!$A$10,IF('Koreksi (p)'!CN57='Isian Keg Perb &amp; Peng'!CA$11,'Isian Keg Perb &amp; Peng'!$A$11,IF('Koreksi (p)'!CN57='Isian Keg Perb &amp; Peng'!CA$12,'Isian Keg Perb &amp; Peng'!$A$12,IF('Koreksi (p)'!CN57='Isian Keg Perb &amp; Peng'!CA$13,'Isian Keg Perb &amp; Peng'!$A$13," "))))))))))</f>
        <v xml:space="preserve"> </v>
      </c>
      <c r="AR56" s="150" t="str">
        <f>IF('Koreksi (p)'!CO57='Isian Keg Perb &amp; Peng'!CB$4,'Isian Keg Perb &amp; Peng'!$A$4,IF('Koreksi (p)'!CO57='Isian Keg Perb &amp; Peng'!CB$5,'Isian Keg Perb &amp; Peng'!$A$5,IF('Koreksi (p)'!CO57='Isian Keg Perb &amp; Peng'!CB$6,'Isian Keg Perb &amp; Peng'!$A$6,IF('Koreksi (p)'!CO57='Isian Keg Perb &amp; Peng'!CB$7,'Isian Keg Perb &amp; Peng'!$A$7,IF('Koreksi (p)'!CO57='Isian Keg Perb &amp; Peng'!CB$8,'Isian Keg Perb &amp; Peng'!$A$8,IF('Koreksi (p)'!CO57='Isian Keg Perb &amp; Peng'!CB$9,'Isian Keg Perb &amp; Peng'!$A$9,IF('Koreksi (p)'!CO57='Isian Keg Perb &amp; Peng'!CB$10,'Isian Keg Perb &amp; Peng'!$A$10,IF('Koreksi (p)'!CO57='Isian Keg Perb &amp; Peng'!CB$11,'Isian Keg Perb &amp; Peng'!$A$11,IF('Koreksi (p)'!CO57='Isian Keg Perb &amp; Peng'!CB$12,'Isian Keg Perb &amp; Peng'!$A$12,IF('Koreksi (p)'!CO57='Isian Keg Perb &amp; Peng'!CB$13,'Isian Keg Perb &amp; Peng'!$A$13," "))))))))))</f>
        <v xml:space="preserve"> </v>
      </c>
      <c r="AS56" s="150" t="str">
        <f>IF('Koreksi (p)'!CP57='Isian Keg Perb &amp; Peng'!CC$4,'Isian Keg Perb &amp; Peng'!$A$4,IF('Koreksi (p)'!CP57='Isian Keg Perb &amp; Peng'!CC$5,'Isian Keg Perb &amp; Peng'!$A$5,IF('Koreksi (p)'!CP57='Isian Keg Perb &amp; Peng'!CC$6,'Isian Keg Perb &amp; Peng'!$A$6,IF('Koreksi (p)'!CP57='Isian Keg Perb &amp; Peng'!CC$7,'Isian Keg Perb &amp; Peng'!$A$7,IF('Koreksi (p)'!CP57='Isian Keg Perb &amp; Peng'!CC$8,'Isian Keg Perb &amp; Peng'!$A$8,IF('Koreksi (p)'!CP57='Isian Keg Perb &amp; Peng'!CC$9,'Isian Keg Perb &amp; Peng'!$A$9,IF('Koreksi (p)'!CP57='Isian Keg Perb &amp; Peng'!CC$10,'Isian Keg Perb &amp; Peng'!$A$10,IF('Koreksi (p)'!CP57='Isian Keg Perb &amp; Peng'!CC$11,'Isian Keg Perb &amp; Peng'!$A$11,IF('Koreksi (p)'!CP57='Isian Keg Perb &amp; Peng'!CC$12,'Isian Keg Perb &amp; Peng'!$A$12,IF('Koreksi (p)'!CP57='Isian Keg Perb &amp; Peng'!CC$13,'Isian Keg Perb &amp; Peng'!$A$13," "))))))))))</f>
        <v xml:space="preserve"> </v>
      </c>
      <c r="AT56" s="150" t="str">
        <f t="shared" si="0"/>
        <v xml:space="preserve">                                        </v>
      </c>
      <c r="AU56" s="150" t="e">
        <f t="shared" si="1"/>
        <v>#VALUE!</v>
      </c>
      <c r="AV56" s="150" t="str">
        <f t="shared" si="2"/>
        <v/>
      </c>
      <c r="AW56" s="150" t="e">
        <f t="shared" si="3"/>
        <v>#VALUE!</v>
      </c>
      <c r="AX56" s="150" t="str">
        <f t="shared" si="4"/>
        <v/>
      </c>
      <c r="AY56" s="150" t="e">
        <f t="shared" si="5"/>
        <v>#VALUE!</v>
      </c>
      <c r="AZ56" s="150" t="str">
        <f t="shared" si="6"/>
        <v/>
      </c>
      <c r="BA56" s="150" t="e">
        <f t="shared" si="7"/>
        <v>#VALUE!</v>
      </c>
      <c r="BB56" s="150" t="str">
        <f t="shared" si="8"/>
        <v/>
      </c>
      <c r="BC56" s="150" t="e">
        <f t="shared" si="9"/>
        <v>#VALUE!</v>
      </c>
      <c r="BD56" s="150" t="str">
        <f t="shared" si="10"/>
        <v/>
      </c>
      <c r="BE56" s="150" t="e">
        <f t="shared" si="11"/>
        <v>#VALUE!</v>
      </c>
      <c r="BF56" s="150" t="str">
        <f t="shared" si="12"/>
        <v/>
      </c>
      <c r="BG56" s="150" t="e">
        <f t="shared" si="13"/>
        <v>#VALUE!</v>
      </c>
      <c r="BH56" s="150" t="str">
        <f t="shared" si="14"/>
        <v/>
      </c>
      <c r="BI56" s="150" t="e">
        <f t="shared" si="15"/>
        <v>#VALUE!</v>
      </c>
      <c r="BJ56" s="150" t="str">
        <f t="shared" si="16"/>
        <v/>
      </c>
      <c r="BK56" s="150" t="e">
        <f t="shared" si="17"/>
        <v>#VALUE!</v>
      </c>
      <c r="BL56" s="150" t="str">
        <f t="shared" si="18"/>
        <v/>
      </c>
      <c r="BM56" s="150" t="e">
        <f t="shared" si="19"/>
        <v>#VALUE!</v>
      </c>
      <c r="BN56" s="150" t="str">
        <f t="shared" si="20"/>
        <v/>
      </c>
      <c r="BO56" s="26" t="str">
        <f t="shared" si="21"/>
        <v/>
      </c>
      <c r="BP56" s="27" t="str">
        <f>IF(E56="X",'Isian Keg Perb &amp; Peng'!$CE$4,"")</f>
        <v/>
      </c>
      <c r="BQ56" s="27" t="str">
        <f>IF(E56="X",'Isian Keg Perb &amp; Peng'!$CF$4,"")</f>
        <v/>
      </c>
    </row>
    <row r="58" spans="1:69">
      <c r="A58" s="14"/>
      <c r="B58" s="9"/>
      <c r="C58" s="9"/>
      <c r="D58" s="9"/>
      <c r="E58" s="9"/>
      <c r="BO58" s="9"/>
      <c r="BP58" s="9"/>
    </row>
    <row r="59" spans="1:69">
      <c r="C59" s="192" t="s">
        <v>23</v>
      </c>
      <c r="D59" s="192"/>
      <c r="E59" s="9"/>
      <c r="BO59" s="9"/>
      <c r="BP59" s="35" t="str">
        <f>"Pekuncen, "&amp;'Analisis (p)'!DY73</f>
        <v xml:space="preserve">Pekuncen, </v>
      </c>
      <c r="BQ59" s="9"/>
    </row>
    <row r="60" spans="1:69">
      <c r="C60" s="192" t="s">
        <v>22</v>
      </c>
      <c r="D60" s="192"/>
      <c r="E60" s="9"/>
      <c r="BO60" s="9"/>
      <c r="BP60" s="201" t="s">
        <v>25</v>
      </c>
      <c r="BQ60" s="201"/>
    </row>
    <row r="61" spans="1:69">
      <c r="C61" s="9"/>
      <c r="D61" s="9"/>
      <c r="E61" s="9"/>
      <c r="BO61" s="9"/>
      <c r="BP61" s="9"/>
      <c r="BQ61" s="9"/>
    </row>
    <row r="62" spans="1:69">
      <c r="C62" s="9"/>
      <c r="D62" s="9"/>
      <c r="E62" s="9"/>
      <c r="BO62" s="9"/>
      <c r="BP62" s="9"/>
      <c r="BQ62" s="9"/>
    </row>
    <row r="63" spans="1:69">
      <c r="C63" s="9"/>
      <c r="D63" s="9"/>
      <c r="E63" s="9"/>
      <c r="BO63" s="9"/>
      <c r="BP63" s="9"/>
      <c r="BQ63" s="9"/>
    </row>
    <row r="64" spans="1:69">
      <c r="C64" s="10">
        <f>'Analisis (p)'!B78</f>
        <v>0</v>
      </c>
      <c r="D64" s="10"/>
      <c r="E64" s="9"/>
      <c r="BO64" s="9"/>
      <c r="BP64" s="35">
        <f>'Analisis (p)'!DY78</f>
        <v>0</v>
      </c>
      <c r="BQ64" s="10"/>
    </row>
    <row r="65" spans="3:69">
      <c r="C65" s="10">
        <f>'Analisis (p)'!B79</f>
        <v>0</v>
      </c>
      <c r="D65" s="10"/>
      <c r="E65" s="9"/>
      <c r="BO65" s="9"/>
      <c r="BP65" s="35">
        <f>'Analisis (p)'!DY79</f>
        <v>0</v>
      </c>
      <c r="BQ65" s="10"/>
    </row>
  </sheetData>
  <sheetProtection sheet="1" objects="1" scenarios="1" autoFilter="0"/>
  <autoFilter ref="E11:E56">
    <filterColumn colId="0">
      <filters>
        <filter val="X"/>
      </filters>
    </filterColumn>
  </autoFilter>
  <mergeCells count="4">
    <mergeCell ref="C59:D59"/>
    <mergeCell ref="C60:D60"/>
    <mergeCell ref="BP60:BQ60"/>
    <mergeCell ref="A1:BQ1"/>
  </mergeCells>
  <phoneticPr fontId="0" type="noConversion"/>
  <conditionalFormatting sqref="C12:D56">
    <cfRule type="cellIs" dxfId="2" priority="1" operator="equal">
      <formula>0</formula>
    </cfRule>
  </conditionalFormatting>
  <dataValidations disablePrompts="1" count="1">
    <dataValidation allowBlank="1" showInputMessage="1" showErrorMessage="1" promptTitle="Ini harus diisi" prompt="Saudara harus mengisi se-sel ini&#10;identitas yang benar. Okay !" sqref="E5:E9"/>
  </dataValidations>
  <pageMargins left="0.75" right="0.39" top="0.56000000000000005" bottom="0.54" header="0.5" footer="0.5"/>
  <pageSetup paperSize="256" orientation="portrait" horizontalDpi="4294967293" verticalDpi="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5"/>
  <sheetViews>
    <sheetView workbookViewId="0">
      <selection activeCell="E13" sqref="E13"/>
    </sheetView>
  </sheetViews>
  <sheetFormatPr defaultRowHeight="12.75"/>
  <cols>
    <col min="1" max="1" width="3.42578125" customWidth="1"/>
    <col min="2" max="2" width="6.42578125" customWidth="1"/>
    <col min="3" max="3" width="20.140625" customWidth="1"/>
    <col min="4" max="4" width="4.28515625" customWidth="1"/>
    <col min="5" max="5" width="6.5703125" customWidth="1"/>
    <col min="6" max="7" width="13.140625" customWidth="1"/>
    <col min="8" max="8" width="15.42578125" customWidth="1"/>
  </cols>
  <sheetData>
    <row r="1" spans="1:8" ht="15.75">
      <c r="A1" s="202" t="s">
        <v>52</v>
      </c>
      <c r="B1" s="202"/>
      <c r="C1" s="202"/>
      <c r="D1" s="202"/>
      <c r="E1" s="202"/>
      <c r="F1" s="202"/>
      <c r="G1" s="202"/>
    </row>
    <row r="2" spans="1:8">
      <c r="A2" s="20"/>
      <c r="B2" s="20"/>
      <c r="C2" s="20"/>
      <c r="D2" s="20"/>
      <c r="E2" s="20"/>
      <c r="F2" s="15"/>
    </row>
    <row r="3" spans="1:8">
      <c r="A3" s="10"/>
      <c r="B3" s="10"/>
      <c r="C3" s="10"/>
      <c r="D3" s="10"/>
      <c r="E3" s="10"/>
      <c r="F3" s="10"/>
    </row>
    <row r="4" spans="1:8">
      <c r="A4" s="9"/>
      <c r="B4" s="9"/>
      <c r="C4" s="9" t="s">
        <v>11</v>
      </c>
      <c r="D4" s="11" t="s">
        <v>17</v>
      </c>
      <c r="E4" s="12" t="s">
        <v>21</v>
      </c>
      <c r="F4" s="9"/>
    </row>
    <row r="5" spans="1:8">
      <c r="A5" s="9"/>
      <c r="B5" s="9"/>
      <c r="C5" s="9" t="s">
        <v>12</v>
      </c>
      <c r="D5" s="11" t="s">
        <v>17</v>
      </c>
      <c r="E5" s="13" t="str">
        <f>'Analisis (p)'!D4</f>
        <v>Ilmu Pengetahuan Alam</v>
      </c>
      <c r="F5" s="9"/>
    </row>
    <row r="6" spans="1:8">
      <c r="A6" s="9"/>
      <c r="B6" s="9"/>
      <c r="C6" s="9" t="s">
        <v>13</v>
      </c>
      <c r="D6" s="11" t="s">
        <v>17</v>
      </c>
      <c r="E6" s="13" t="str">
        <f>'Analisis (p)'!D5</f>
        <v>1.3. Suhu dan Pengukuran</v>
      </c>
      <c r="F6" s="9"/>
    </row>
    <row r="7" spans="1:8">
      <c r="A7" s="9"/>
      <c r="B7" s="9"/>
      <c r="C7" s="9" t="s">
        <v>14</v>
      </c>
      <c r="D7" s="11" t="s">
        <v>17</v>
      </c>
      <c r="E7" s="13" t="str">
        <f>'Analisis (p)'!D6</f>
        <v>7f</v>
      </c>
      <c r="F7" s="9"/>
    </row>
    <row r="8" spans="1:8">
      <c r="A8" s="9"/>
      <c r="B8" s="9"/>
      <c r="C8" s="9" t="s">
        <v>15</v>
      </c>
      <c r="D8" s="11" t="s">
        <v>17</v>
      </c>
      <c r="E8" s="13" t="str">
        <f>'Analisis (p)'!D7</f>
        <v>Ulangan Harian</v>
      </c>
      <c r="F8" s="9"/>
    </row>
    <row r="9" spans="1:8">
      <c r="A9" s="9"/>
      <c r="B9" s="9"/>
      <c r="C9" s="9" t="s">
        <v>16</v>
      </c>
      <c r="D9" s="11" t="s">
        <v>17</v>
      </c>
      <c r="E9" s="13" t="str">
        <f>'Analisis (p)'!D8</f>
        <v>Selasa, 28 September 2010</v>
      </c>
      <c r="F9" s="9"/>
    </row>
    <row r="11" spans="1:8" ht="25.5">
      <c r="B11" s="27" t="s">
        <v>36</v>
      </c>
      <c r="C11" s="33" t="s">
        <v>33</v>
      </c>
      <c r="D11" s="31"/>
      <c r="E11" s="38" t="s">
        <v>34</v>
      </c>
      <c r="F11" s="27" t="s">
        <v>50</v>
      </c>
      <c r="G11" s="27" t="s">
        <v>51</v>
      </c>
      <c r="H11" s="36" t="s">
        <v>19</v>
      </c>
    </row>
    <row r="12" spans="1:8" s="30" customFormat="1" ht="18.75" customHeight="1">
      <c r="B12" s="27">
        <f>'Analisis (p)'!A14</f>
        <v>1</v>
      </c>
      <c r="C12" s="142" t="str">
        <f>'Analisis (p)'!B14</f>
        <v>ARISTA MUTIARA SYIFA</v>
      </c>
      <c r="D12" s="32"/>
      <c r="E12" s="27" t="str">
        <f>'Analisis (p)'!CJ14</f>
        <v>-</v>
      </c>
      <c r="F12" s="39">
        <f>'Analisis (p)'!CG14</f>
        <v>80</v>
      </c>
      <c r="G12" s="38">
        <v>0</v>
      </c>
      <c r="H12" s="37" t="str">
        <f>IF(G12&gt;='Analisis (p)'!$CI$10/10,"Tuntas","Belum")</f>
        <v>Belum</v>
      </c>
    </row>
    <row r="13" spans="1:8" s="30" customFormat="1" ht="18.75" customHeight="1">
      <c r="B13" s="27">
        <f>'Analisis (p)'!A15</f>
        <v>2</v>
      </c>
      <c r="C13" s="142" t="str">
        <f>'Analisis (p)'!B15</f>
        <v>BEJO WAHYU PRIANTO</v>
      </c>
      <c r="D13" s="32"/>
      <c r="E13" s="27" t="str">
        <f>'Analisis (p)'!CJ15</f>
        <v>-</v>
      </c>
      <c r="F13" s="39">
        <f>'Analisis (p)'!CG15</f>
        <v>70</v>
      </c>
      <c r="G13" s="38">
        <v>0</v>
      </c>
      <c r="H13" s="37" t="str">
        <f>IF(G13&gt;='Analisis (p)'!$CI$10/10,"Tuntas","Belum")</f>
        <v>Belum</v>
      </c>
    </row>
    <row r="14" spans="1:8" s="30" customFormat="1" ht="18.75" customHeight="1">
      <c r="B14" s="27">
        <f>'Analisis (p)'!A16</f>
        <v>3</v>
      </c>
      <c r="C14" s="142" t="str">
        <f>'Analisis (p)'!B16</f>
        <v>DEFI FITRIANI</v>
      </c>
      <c r="D14" s="32"/>
      <c r="E14" s="27" t="str">
        <f>'Analisis (p)'!CJ16</f>
        <v/>
      </c>
      <c r="F14" s="39" t="str">
        <f>'Analisis (p)'!CG16</f>
        <v/>
      </c>
      <c r="G14" s="38">
        <v>95</v>
      </c>
      <c r="H14" s="37" t="str">
        <f>IF(G14&gt;='Analisis (p)'!$CI$10/10,"Tuntas","Belum")</f>
        <v>Tuntas</v>
      </c>
    </row>
    <row r="15" spans="1:8" s="30" customFormat="1" ht="18.75" customHeight="1">
      <c r="B15" s="27">
        <f>'Analisis (p)'!A17</f>
        <v>4</v>
      </c>
      <c r="C15" s="142" t="str">
        <f>'Analisis (p)'!B17</f>
        <v>DESIANA DWIARTINI</v>
      </c>
      <c r="D15" s="32"/>
      <c r="E15" s="27" t="str">
        <f>'Analisis (p)'!CJ17</f>
        <v>X</v>
      </c>
      <c r="F15" s="39">
        <f>'Analisis (p)'!CG17</f>
        <v>60</v>
      </c>
      <c r="G15" s="38">
        <v>0</v>
      </c>
      <c r="H15" s="37" t="str">
        <f>IF(G15&gt;='Analisis (p)'!$CI$10/10,"Tuntas","Belum")</f>
        <v>Belum</v>
      </c>
    </row>
    <row r="16" spans="1:8" s="30" customFormat="1" ht="18.75" customHeight="1">
      <c r="B16" s="27">
        <f>'Analisis (p)'!A18</f>
        <v>5</v>
      </c>
      <c r="C16" s="142" t="str">
        <f>'Analisis (p)'!B18</f>
        <v>DIBYO ADI SUFITROH</v>
      </c>
      <c r="D16" s="32"/>
      <c r="E16" s="27" t="str">
        <f>'Analisis (p)'!CJ18</f>
        <v>-</v>
      </c>
      <c r="F16" s="39">
        <f>'Analisis (p)'!CG18</f>
        <v>70</v>
      </c>
      <c r="G16" s="38">
        <v>85</v>
      </c>
      <c r="H16" s="37" t="str">
        <f>IF(G16&gt;='Analisis (p)'!$CI$10/10,"Tuntas","Belum")</f>
        <v>Tuntas</v>
      </c>
    </row>
    <row r="17" spans="2:8" s="30" customFormat="1" ht="18.75" customHeight="1">
      <c r="B17" s="27">
        <f>'Analisis (p)'!A19</f>
        <v>6</v>
      </c>
      <c r="C17" s="142" t="str">
        <f>'Analisis (p)'!B19</f>
        <v>DIMAS TEGAR SAFAJAR</v>
      </c>
      <c r="D17" s="32"/>
      <c r="E17" s="27" t="str">
        <f>'Analisis (p)'!CJ19</f>
        <v/>
      </c>
      <c r="F17" s="39" t="str">
        <f>'Analisis (p)'!CG19</f>
        <v/>
      </c>
      <c r="G17" s="38">
        <v>0</v>
      </c>
      <c r="H17" s="37" t="str">
        <f>IF(G17&gt;='Analisis (p)'!$CI$10/10,"Tuntas","Belum")</f>
        <v>Belum</v>
      </c>
    </row>
    <row r="18" spans="2:8" s="30" customFormat="1" ht="18.75" customHeight="1">
      <c r="B18" s="27">
        <f>'Analisis (p)'!A20</f>
        <v>7</v>
      </c>
      <c r="C18" s="142" t="str">
        <f>'Analisis (p)'!B20</f>
        <v>EKA PUTRI MARTINA</v>
      </c>
      <c r="D18" s="32"/>
      <c r="E18" s="27" t="str">
        <f>'Analisis (p)'!CJ20</f>
        <v>X</v>
      </c>
      <c r="F18" s="39">
        <f>'Analisis (p)'!CG20</f>
        <v>40</v>
      </c>
      <c r="G18" s="38">
        <v>0</v>
      </c>
      <c r="H18" s="37" t="str">
        <f>IF(G18&gt;='Analisis (p)'!$CI$10/10,"Tuntas","Belum")</f>
        <v>Belum</v>
      </c>
    </row>
    <row r="19" spans="2:8" s="30" customFormat="1" ht="18.75" customHeight="1">
      <c r="B19" s="27">
        <f>'Analisis (p)'!A21</f>
        <v>8</v>
      </c>
      <c r="C19" s="142" t="str">
        <f>'Analisis (p)'!B21</f>
        <v>ENI MELINDAH</v>
      </c>
      <c r="D19" s="32"/>
      <c r="E19" s="27" t="str">
        <f>'Analisis (p)'!CJ21</f>
        <v>-</v>
      </c>
      <c r="F19" s="39">
        <f>'Analisis (p)'!CG21</f>
        <v>80</v>
      </c>
      <c r="G19" s="38">
        <v>0</v>
      </c>
      <c r="H19" s="37" t="str">
        <f>IF(G19&gt;='Analisis (p)'!$CI$10/10,"Tuntas","Belum")</f>
        <v>Belum</v>
      </c>
    </row>
    <row r="20" spans="2:8" s="30" customFormat="1" ht="18.75" customHeight="1">
      <c r="B20" s="27">
        <f>'Analisis (p)'!A22</f>
        <v>9</v>
      </c>
      <c r="C20" s="142" t="str">
        <f>'Analisis (p)'!B22</f>
        <v>FAKHRI ARIANTO</v>
      </c>
      <c r="D20" s="32"/>
      <c r="E20" s="27" t="str">
        <f>'Analisis (p)'!CJ22</f>
        <v>-</v>
      </c>
      <c r="F20" s="39">
        <f>'Analisis (p)'!CG22</f>
        <v>80</v>
      </c>
      <c r="G20" s="38">
        <v>0</v>
      </c>
      <c r="H20" s="37" t="str">
        <f>IF(G20&gt;='Analisis (p)'!$CI$10/10,"Tuntas","Belum")</f>
        <v>Belum</v>
      </c>
    </row>
    <row r="21" spans="2:8" s="30" customFormat="1" ht="18.75" customHeight="1">
      <c r="B21" s="27">
        <f>'Analisis (p)'!A23</f>
        <v>10</v>
      </c>
      <c r="C21" s="142" t="str">
        <f>'Analisis (p)'!B23</f>
        <v>FITRIANINGRUM</v>
      </c>
      <c r="D21" s="32"/>
      <c r="E21" s="27" t="str">
        <f>'Analisis (p)'!CJ23</f>
        <v>X</v>
      </c>
      <c r="F21" s="39">
        <f>'Analisis (p)'!CG23</f>
        <v>40</v>
      </c>
      <c r="G21" s="38">
        <v>0</v>
      </c>
      <c r="H21" s="37" t="str">
        <f>IF(G21&gt;='Analisis (p)'!$CI$10/10,"Tuntas","Belum")</f>
        <v>Belum</v>
      </c>
    </row>
    <row r="22" spans="2:8" s="30" customFormat="1" ht="18.75" customHeight="1">
      <c r="B22" s="27">
        <f>'Analisis (p)'!A24</f>
        <v>11</v>
      </c>
      <c r="C22" s="142" t="str">
        <f>'Analisis (p)'!B24</f>
        <v>HARIS SUNGKOWO</v>
      </c>
      <c r="D22" s="32"/>
      <c r="E22" s="27" t="str">
        <f>'Analisis (p)'!CJ24</f>
        <v>-</v>
      </c>
      <c r="F22" s="39">
        <f>'Analisis (p)'!CG24</f>
        <v>80</v>
      </c>
      <c r="G22" s="38">
        <v>0</v>
      </c>
      <c r="H22" s="37" t="str">
        <f>IF(G22&gt;='Analisis (p)'!$CI$10/10,"Tuntas","Belum")</f>
        <v>Belum</v>
      </c>
    </row>
    <row r="23" spans="2:8" s="30" customFormat="1" ht="18.75" customHeight="1">
      <c r="B23" s="27">
        <f>'Analisis (p)'!A25</f>
        <v>12</v>
      </c>
      <c r="C23" s="142" t="str">
        <f>'Analisis (p)'!B25</f>
        <v>IDA NURYANI</v>
      </c>
      <c r="D23" s="32"/>
      <c r="E23" s="27" t="str">
        <f>'Analisis (p)'!CJ25</f>
        <v>-</v>
      </c>
      <c r="F23" s="39">
        <f>'Analisis (p)'!CG25</f>
        <v>80</v>
      </c>
      <c r="G23" s="38">
        <v>0</v>
      </c>
      <c r="H23" s="37" t="str">
        <f>IF(G23&gt;='Analisis (p)'!$CI$10/10,"Tuntas","Belum")</f>
        <v>Belum</v>
      </c>
    </row>
    <row r="24" spans="2:8" s="30" customFormat="1" ht="18.75" customHeight="1">
      <c r="B24" s="27">
        <f>'Analisis (p)'!A26</f>
        <v>13</v>
      </c>
      <c r="C24" s="142" t="str">
        <f>'Analisis (p)'!B26</f>
        <v>ILHAM SUJUD ROMADLON</v>
      </c>
      <c r="D24" s="32"/>
      <c r="E24" s="27" t="str">
        <f>'Analisis (p)'!CJ26</f>
        <v>-</v>
      </c>
      <c r="F24" s="39">
        <f>'Analisis (p)'!CG26</f>
        <v>70</v>
      </c>
      <c r="G24" s="38">
        <v>0</v>
      </c>
      <c r="H24" s="37" t="str">
        <f>IF(G24&gt;='Analisis (p)'!$CI$10/10,"Tuntas","Belum")</f>
        <v>Belum</v>
      </c>
    </row>
    <row r="25" spans="2:8" s="30" customFormat="1" ht="18.75" customHeight="1">
      <c r="B25" s="27">
        <f>'Analisis (p)'!A27</f>
        <v>14</v>
      </c>
      <c r="C25" s="142" t="str">
        <f>'Analisis (p)'!B27</f>
        <v>IMAH SETIOWATI</v>
      </c>
      <c r="D25" s="32"/>
      <c r="E25" s="27" t="str">
        <f>'Analisis (p)'!CJ27</f>
        <v>X</v>
      </c>
      <c r="F25" s="39">
        <f>'Analisis (p)'!CG27</f>
        <v>50</v>
      </c>
      <c r="G25" s="38">
        <v>0</v>
      </c>
      <c r="H25" s="37" t="str">
        <f>IF(G25&gt;='Analisis (p)'!$CI$10/10,"Tuntas","Belum")</f>
        <v>Belum</v>
      </c>
    </row>
    <row r="26" spans="2:8" s="30" customFormat="1" ht="18.75" customHeight="1">
      <c r="B26" s="27">
        <f>'Analisis (p)'!A28</f>
        <v>15</v>
      </c>
      <c r="C26" s="142" t="str">
        <f>'Analisis (p)'!B28</f>
        <v>KAMIL HIDAYATULLOH</v>
      </c>
      <c r="D26" s="32"/>
      <c r="E26" s="27" t="str">
        <f>'Analisis (p)'!CJ28</f>
        <v>X</v>
      </c>
      <c r="F26" s="39">
        <f>'Analisis (p)'!CG28</f>
        <v>20</v>
      </c>
      <c r="G26" s="38">
        <v>0</v>
      </c>
      <c r="H26" s="37" t="str">
        <f>IF(G26&gt;='Analisis (p)'!$CI$10/10,"Tuntas","Belum")</f>
        <v>Belum</v>
      </c>
    </row>
    <row r="27" spans="2:8" s="30" customFormat="1" ht="18.75" customHeight="1">
      <c r="B27" s="27">
        <f>'Analisis (p)'!A29</f>
        <v>16</v>
      </c>
      <c r="C27" s="142" t="str">
        <f>'Analisis (p)'!B29</f>
        <v>KRIS HENDRIANTO</v>
      </c>
      <c r="D27" s="32"/>
      <c r="E27" s="27" t="str">
        <f>'Analisis (p)'!CJ29</f>
        <v>X</v>
      </c>
      <c r="F27" s="39">
        <f>'Analisis (p)'!CG29</f>
        <v>60</v>
      </c>
      <c r="G27" s="38">
        <v>0</v>
      </c>
      <c r="H27" s="37" t="str">
        <f>IF(G27&gt;='Analisis (p)'!$CI$10/10,"Tuntas","Belum")</f>
        <v>Belum</v>
      </c>
    </row>
    <row r="28" spans="2:8" s="30" customFormat="1" ht="18.75" customHeight="1">
      <c r="B28" s="27">
        <f>'Analisis (p)'!A30</f>
        <v>17</v>
      </c>
      <c r="C28" s="142" t="str">
        <f>'Analisis (p)'!B30</f>
        <v>MUHAMAD KHANIF HIDAYATULOH</v>
      </c>
      <c r="D28" s="32"/>
      <c r="E28" s="27" t="str">
        <f>'Analisis (p)'!CJ30</f>
        <v>-</v>
      </c>
      <c r="F28" s="39">
        <f>'Analisis (p)'!CG30</f>
        <v>80</v>
      </c>
      <c r="G28" s="38">
        <v>0</v>
      </c>
      <c r="H28" s="37" t="str">
        <f>IF(G28&gt;='Analisis (p)'!$CI$10/10,"Tuntas","Belum")</f>
        <v>Belum</v>
      </c>
    </row>
    <row r="29" spans="2:8" s="30" customFormat="1" ht="18.75" customHeight="1">
      <c r="B29" s="27">
        <f>'Analisis (p)'!A31</f>
        <v>18</v>
      </c>
      <c r="C29" s="142" t="str">
        <f>'Analisis (p)'!B31</f>
        <v>MUHAMMAD ARI SOFYAN</v>
      </c>
      <c r="D29" s="32"/>
      <c r="E29" s="27" t="str">
        <f>'Analisis (p)'!CJ31</f>
        <v>-</v>
      </c>
      <c r="F29" s="39">
        <f>'Analisis (p)'!CG31</f>
        <v>90</v>
      </c>
      <c r="G29" s="38">
        <v>0</v>
      </c>
      <c r="H29" s="37" t="str">
        <f>IF(G29&gt;='Analisis (p)'!$CI$10/10,"Tuntas","Belum")</f>
        <v>Belum</v>
      </c>
    </row>
    <row r="30" spans="2:8" s="30" customFormat="1" ht="18.75" customHeight="1">
      <c r="B30" s="27">
        <f>'Analisis (p)'!A32</f>
        <v>19</v>
      </c>
      <c r="C30" s="142" t="str">
        <f>'Analisis (p)'!B32</f>
        <v>RAMA GALIH ARIFANI</v>
      </c>
      <c r="D30" s="32"/>
      <c r="E30" s="27" t="str">
        <f>'Analisis (p)'!CJ32</f>
        <v>-</v>
      </c>
      <c r="F30" s="39">
        <f>'Analisis (p)'!CG32</f>
        <v>90</v>
      </c>
      <c r="G30" s="38">
        <v>0</v>
      </c>
      <c r="H30" s="37" t="str">
        <f>IF(G30&gt;='Analisis (p)'!$CI$10/10,"Tuntas","Belum")</f>
        <v>Belum</v>
      </c>
    </row>
    <row r="31" spans="2:8" s="30" customFormat="1" ht="18.75" customHeight="1">
      <c r="B31" s="27">
        <f>'Analisis (p)'!A33</f>
        <v>20</v>
      </c>
      <c r="C31" s="142" t="str">
        <f>'Analisis (p)'!B33</f>
        <v>RAMADHANI ESA PRASETYO</v>
      </c>
      <c r="D31" s="32"/>
      <c r="E31" s="27" t="str">
        <f>'Analisis (p)'!CJ33</f>
        <v>-</v>
      </c>
      <c r="F31" s="39">
        <f>'Analisis (p)'!CG33</f>
        <v>70</v>
      </c>
      <c r="G31" s="38">
        <v>0</v>
      </c>
      <c r="H31" s="37" t="str">
        <f>IF(G31&gt;='Analisis (p)'!$CI$10/10,"Tuntas","Belum")</f>
        <v>Belum</v>
      </c>
    </row>
    <row r="32" spans="2:8" s="30" customFormat="1" ht="18.75" customHeight="1">
      <c r="B32" s="27">
        <f>'Analisis (p)'!A34</f>
        <v>21</v>
      </c>
      <c r="C32" s="142" t="str">
        <f>'Analisis (p)'!B34</f>
        <v>RENI SETIANINGSIH</v>
      </c>
      <c r="D32" s="32"/>
      <c r="E32" s="27" t="str">
        <f>'Analisis (p)'!CJ34</f>
        <v>-</v>
      </c>
      <c r="F32" s="39">
        <f>'Analisis (p)'!CG34</f>
        <v>90</v>
      </c>
      <c r="G32" s="38">
        <v>0</v>
      </c>
      <c r="H32" s="37" t="str">
        <f>IF(G32&gt;='Analisis (p)'!$CI$10/10,"Tuntas","Belum")</f>
        <v>Belum</v>
      </c>
    </row>
    <row r="33" spans="2:8" s="30" customFormat="1" ht="18.75" customHeight="1">
      <c r="B33" s="27">
        <f>'Analisis (p)'!A35</f>
        <v>22</v>
      </c>
      <c r="C33" s="142" t="str">
        <f>'Analisis (p)'!B35</f>
        <v>RUSWENDI</v>
      </c>
      <c r="D33" s="32"/>
      <c r="E33" s="27" t="str">
        <f>'Analisis (p)'!CJ35</f>
        <v>X</v>
      </c>
      <c r="F33" s="39">
        <f>'Analisis (p)'!CG35</f>
        <v>40</v>
      </c>
      <c r="G33" s="38">
        <v>0</v>
      </c>
      <c r="H33" s="37" t="str">
        <f>IF(G33&gt;='Analisis (p)'!$CI$10/10,"Tuntas","Belum")</f>
        <v>Belum</v>
      </c>
    </row>
    <row r="34" spans="2:8" s="30" customFormat="1" ht="18.75" customHeight="1">
      <c r="B34" s="27">
        <f>'Analisis (p)'!A36</f>
        <v>23</v>
      </c>
      <c r="C34" s="142" t="str">
        <f>'Analisis (p)'!B36</f>
        <v>SHELLA PUSPITARINI</v>
      </c>
      <c r="D34" s="32"/>
      <c r="E34" s="27" t="str">
        <f>'Analisis (p)'!CJ36</f>
        <v>-</v>
      </c>
      <c r="F34" s="39">
        <f>'Analisis (p)'!CG36</f>
        <v>70</v>
      </c>
      <c r="G34" s="38">
        <v>0</v>
      </c>
      <c r="H34" s="37" t="str">
        <f>IF(G34&gt;='Analisis (p)'!$CI$10/10,"Tuntas","Belum")</f>
        <v>Belum</v>
      </c>
    </row>
    <row r="35" spans="2:8" s="30" customFormat="1" ht="18.75" customHeight="1">
      <c r="B35" s="27">
        <f>'Analisis (p)'!A37</f>
        <v>24</v>
      </c>
      <c r="C35" s="142" t="str">
        <f>'Analisis (p)'!B37</f>
        <v>SILVIA AGUSTIN</v>
      </c>
      <c r="D35" s="32"/>
      <c r="E35" s="27" t="str">
        <f>'Analisis (p)'!CJ37</f>
        <v>-</v>
      </c>
      <c r="F35" s="39">
        <f>'Analisis (p)'!CG37</f>
        <v>90</v>
      </c>
      <c r="G35" s="38">
        <v>0</v>
      </c>
      <c r="H35" s="37" t="str">
        <f>IF(G35&gt;='Analisis (p)'!$CI$10/10,"Tuntas","Belum")</f>
        <v>Belum</v>
      </c>
    </row>
    <row r="36" spans="2:8" s="30" customFormat="1" ht="18.75" customHeight="1">
      <c r="B36" s="27">
        <f>'Analisis (p)'!A38</f>
        <v>25</v>
      </c>
      <c r="C36" s="142" t="str">
        <f>'Analisis (p)'!B38</f>
        <v>SITI ASIYAH</v>
      </c>
      <c r="D36" s="32"/>
      <c r="E36" s="27" t="str">
        <f>'Analisis (p)'!CJ38</f>
        <v>X</v>
      </c>
      <c r="F36" s="39">
        <f>'Analisis (p)'!CG38</f>
        <v>50</v>
      </c>
      <c r="G36" s="38">
        <v>0</v>
      </c>
      <c r="H36" s="37" t="str">
        <f>IF(G36&gt;='Analisis (p)'!$CI$10/10,"Tuntas","Belum")</f>
        <v>Belum</v>
      </c>
    </row>
    <row r="37" spans="2:8" s="30" customFormat="1" ht="18.75" customHeight="1">
      <c r="B37" s="27">
        <f>'Analisis (p)'!A39</f>
        <v>26</v>
      </c>
      <c r="C37" s="142" t="str">
        <f>'Analisis (p)'!B39</f>
        <v>SYAIFUDIN</v>
      </c>
      <c r="D37" s="32"/>
      <c r="E37" s="27" t="str">
        <f>'Analisis (p)'!CJ39</f>
        <v>-</v>
      </c>
      <c r="F37" s="39">
        <f>'Analisis (p)'!CG39</f>
        <v>80</v>
      </c>
      <c r="G37" s="38">
        <v>0</v>
      </c>
      <c r="H37" s="37" t="str">
        <f>IF(G37&gt;='Analisis (p)'!$CI$10/10,"Tuntas","Belum")</f>
        <v>Belum</v>
      </c>
    </row>
    <row r="38" spans="2:8" s="30" customFormat="1" ht="18.75" customHeight="1">
      <c r="B38" s="27">
        <f>'Analisis (p)'!A40</f>
        <v>27</v>
      </c>
      <c r="C38" s="142" t="str">
        <f>'Analisis (p)'!B40</f>
        <v>TRISNO NURHIYANSYAH</v>
      </c>
      <c r="D38" s="32"/>
      <c r="E38" s="27" t="str">
        <f>'Analisis (p)'!CJ40</f>
        <v>-</v>
      </c>
      <c r="F38" s="39">
        <f>'Analisis (p)'!CG40</f>
        <v>70</v>
      </c>
      <c r="G38" s="38">
        <v>0</v>
      </c>
      <c r="H38" s="37" t="str">
        <f>IF(G38&gt;='Analisis (p)'!$CI$10/10,"Tuntas","Belum")</f>
        <v>Belum</v>
      </c>
    </row>
    <row r="39" spans="2:8" s="30" customFormat="1" ht="18.75" customHeight="1">
      <c r="B39" s="27">
        <f>'Analisis (p)'!A41</f>
        <v>28</v>
      </c>
      <c r="C39" s="142" t="str">
        <f>'Analisis (p)'!B41</f>
        <v>VIKI PRADANA WANDASAH</v>
      </c>
      <c r="D39" s="32"/>
      <c r="E39" s="27" t="str">
        <f>'Analisis (p)'!CJ41</f>
        <v>X</v>
      </c>
      <c r="F39" s="39">
        <f>'Analisis (p)'!CG41</f>
        <v>50</v>
      </c>
      <c r="G39" s="38">
        <v>0</v>
      </c>
      <c r="H39" s="37" t="str">
        <f>IF(G39&gt;='Analisis (p)'!$CI$10/10,"Tuntas","Belum")</f>
        <v>Belum</v>
      </c>
    </row>
    <row r="40" spans="2:8" s="30" customFormat="1" ht="18.75" customHeight="1">
      <c r="B40" s="27">
        <f>'Analisis (p)'!A42</f>
        <v>29</v>
      </c>
      <c r="C40" s="142" t="str">
        <f>'Analisis (p)'!B42</f>
        <v>VIRYAL LULU FAKHIRA</v>
      </c>
      <c r="D40" s="32"/>
      <c r="E40" s="27" t="str">
        <f>'Analisis (p)'!CJ42</f>
        <v>-</v>
      </c>
      <c r="F40" s="39">
        <f>'Analisis (p)'!CG42</f>
        <v>80</v>
      </c>
      <c r="G40" s="38">
        <v>0</v>
      </c>
      <c r="H40" s="37" t="str">
        <f>IF(G40&gt;='Analisis (p)'!$CI$10/10,"Tuntas","Belum")</f>
        <v>Belum</v>
      </c>
    </row>
    <row r="41" spans="2:8" s="30" customFormat="1" ht="18.75" customHeight="1">
      <c r="B41" s="27">
        <f>'Analisis (p)'!A43</f>
        <v>30</v>
      </c>
      <c r="C41" s="142" t="str">
        <f>'Analisis (p)'!B43</f>
        <v>WAHYU ANGGUN SASMITA DEWI</v>
      </c>
      <c r="D41" s="32"/>
      <c r="E41" s="27" t="str">
        <f>'Analisis (p)'!CJ43</f>
        <v>-</v>
      </c>
      <c r="F41" s="39">
        <f>'Analisis (p)'!CG43</f>
        <v>90</v>
      </c>
      <c r="G41" s="38">
        <v>0</v>
      </c>
      <c r="H41" s="37" t="str">
        <f>IF(G41&gt;='Analisis (p)'!$CI$10/10,"Tuntas","Belum")</f>
        <v>Belum</v>
      </c>
    </row>
    <row r="42" spans="2:8" s="30" customFormat="1" ht="18.75" customHeight="1">
      <c r="B42" s="27">
        <f>'Analisis (p)'!A44</f>
        <v>31</v>
      </c>
      <c r="C42" s="142" t="str">
        <f>'Analisis (p)'!B44</f>
        <v>WAHYU SETIA LAIYLA</v>
      </c>
      <c r="D42" s="32"/>
      <c r="E42" s="27" t="str">
        <f>'Analisis (p)'!CJ44</f>
        <v>-</v>
      </c>
      <c r="F42" s="39">
        <f>'Analisis (p)'!CG44</f>
        <v>70</v>
      </c>
      <c r="G42" s="38">
        <v>0</v>
      </c>
      <c r="H42" s="37" t="str">
        <f>IF(G42&gt;='Analisis (p)'!$CI$10/10,"Tuntas","Belum")</f>
        <v>Belum</v>
      </c>
    </row>
    <row r="43" spans="2:8" s="30" customFormat="1" ht="18.75" customHeight="1">
      <c r="B43" s="27">
        <f>'Analisis (p)'!A45</f>
        <v>32</v>
      </c>
      <c r="C43" s="142" t="str">
        <f>'Analisis (p)'!B45</f>
        <v>WINDA PRIHATIN</v>
      </c>
      <c r="D43" s="32"/>
      <c r="E43" s="27" t="str">
        <f>'Analisis (p)'!CJ45</f>
        <v>-</v>
      </c>
      <c r="F43" s="39">
        <f>'Analisis (p)'!CG45</f>
        <v>80</v>
      </c>
      <c r="G43" s="38">
        <v>0</v>
      </c>
      <c r="H43" s="37" t="str">
        <f>IF(G43&gt;='Analisis (p)'!$CI$10/10,"Tuntas","Belum")</f>
        <v>Belum</v>
      </c>
    </row>
    <row r="44" spans="2:8" s="30" customFormat="1" ht="18.75" customHeight="1">
      <c r="B44" s="27">
        <f>'Analisis (p)'!A46</f>
        <v>33</v>
      </c>
      <c r="C44" s="142" t="str">
        <f>'Analisis (p)'!B46</f>
        <v>YUNI SAFITRI</v>
      </c>
      <c r="D44" s="32"/>
      <c r="E44" s="27" t="str">
        <f>'Analisis (p)'!CJ46</f>
        <v>X</v>
      </c>
      <c r="F44" s="39">
        <f>'Analisis (p)'!CG46</f>
        <v>50</v>
      </c>
      <c r="G44" s="38">
        <v>0</v>
      </c>
      <c r="H44" s="37" t="str">
        <f>IF(G44&gt;='Analisis (p)'!$CI$10/10,"Tuntas","Belum")</f>
        <v>Belum</v>
      </c>
    </row>
    <row r="45" spans="2:8" s="30" customFormat="1" ht="18.75" customHeight="1">
      <c r="B45" s="27">
        <f>'Analisis (p)'!A47</f>
        <v>34</v>
      </c>
      <c r="C45" s="142" t="str">
        <f>'Analisis (p)'!B47</f>
        <v>ZAHRA AZIZAH</v>
      </c>
      <c r="D45" s="32"/>
      <c r="E45" s="27" t="str">
        <f>'Analisis (p)'!CJ47</f>
        <v>-</v>
      </c>
      <c r="F45" s="39">
        <f>'Analisis (p)'!CG47</f>
        <v>90</v>
      </c>
      <c r="G45" s="38">
        <v>0</v>
      </c>
      <c r="H45" s="37" t="str">
        <f>IF(G45&gt;='Analisis (p)'!$CI$10/10,"Tuntas","Belum")</f>
        <v>Belum</v>
      </c>
    </row>
    <row r="46" spans="2:8" s="30" customFormat="1" ht="18.75" customHeight="1">
      <c r="B46" s="27">
        <f>'Analisis (p)'!A48</f>
        <v>35</v>
      </c>
      <c r="C46" s="142">
        <f>'Analisis (p)'!B48</f>
        <v>0</v>
      </c>
      <c r="D46" s="32"/>
      <c r="E46" s="27" t="str">
        <f>'Analisis (p)'!CJ48</f>
        <v/>
      </c>
      <c r="F46" s="39" t="str">
        <f>'Analisis (p)'!CG48</f>
        <v/>
      </c>
      <c r="G46" s="38">
        <v>0</v>
      </c>
      <c r="H46" s="37" t="str">
        <f>IF(G46&gt;='Analisis (p)'!$CI$10/10,"Tuntas","Belum")</f>
        <v>Belum</v>
      </c>
    </row>
    <row r="47" spans="2:8" s="30" customFormat="1" ht="18.75" customHeight="1">
      <c r="B47" s="27">
        <f>'Analisis (p)'!A49</f>
        <v>36</v>
      </c>
      <c r="C47" s="142">
        <f>'Analisis (p)'!B49</f>
        <v>0</v>
      </c>
      <c r="D47" s="32"/>
      <c r="E47" s="27" t="str">
        <f>'Analisis (p)'!CJ49</f>
        <v/>
      </c>
      <c r="F47" s="39" t="str">
        <f>'Analisis (p)'!CG49</f>
        <v/>
      </c>
      <c r="G47" s="38">
        <v>0</v>
      </c>
      <c r="H47" s="37" t="str">
        <f>IF(G47&gt;='Analisis (p)'!$CI$10/10,"Tuntas","Belum")</f>
        <v>Belum</v>
      </c>
    </row>
    <row r="48" spans="2:8" s="30" customFormat="1" ht="18.75" customHeight="1">
      <c r="B48" s="27">
        <f>'Analisis (p)'!A50</f>
        <v>37</v>
      </c>
      <c r="C48" s="142">
        <f>'Analisis (p)'!B50</f>
        <v>0</v>
      </c>
      <c r="D48" s="32"/>
      <c r="E48" s="27" t="str">
        <f>'Analisis (p)'!CJ50</f>
        <v/>
      </c>
      <c r="F48" s="39" t="str">
        <f>'Analisis (p)'!CG50</f>
        <v/>
      </c>
      <c r="G48" s="38">
        <v>0</v>
      </c>
      <c r="H48" s="37" t="str">
        <f>IF(G48&gt;='Analisis (p)'!$CI$10/10,"Tuntas","Belum")</f>
        <v>Belum</v>
      </c>
    </row>
    <row r="49" spans="1:8" s="30" customFormat="1" ht="18.75" customHeight="1">
      <c r="B49" s="27">
        <f>'Analisis (p)'!A51</f>
        <v>38</v>
      </c>
      <c r="C49" s="142">
        <f>'Analisis (p)'!B51</f>
        <v>0</v>
      </c>
      <c r="D49" s="32"/>
      <c r="E49" s="27" t="str">
        <f>'Analisis (p)'!CJ51</f>
        <v/>
      </c>
      <c r="F49" s="39" t="str">
        <f>'Analisis (p)'!CG51</f>
        <v/>
      </c>
      <c r="G49" s="38">
        <v>0</v>
      </c>
      <c r="H49" s="37" t="str">
        <f>IF(G49&gt;='Analisis (p)'!$CI$10/10,"Tuntas","Belum")</f>
        <v>Belum</v>
      </c>
    </row>
    <row r="50" spans="1:8" s="30" customFormat="1" ht="18.75" customHeight="1">
      <c r="B50" s="27">
        <f>'Analisis (p)'!A52</f>
        <v>39</v>
      </c>
      <c r="C50" s="142">
        <f>'Analisis (p)'!B52</f>
        <v>0</v>
      </c>
      <c r="D50" s="32"/>
      <c r="E50" s="27" t="str">
        <f>'Analisis (p)'!CJ52</f>
        <v/>
      </c>
      <c r="F50" s="39" t="str">
        <f>'Analisis (p)'!CG52</f>
        <v/>
      </c>
      <c r="G50" s="38">
        <v>0</v>
      </c>
      <c r="H50" s="37" t="str">
        <f>IF(G50&gt;='Analisis (p)'!$CI$10/10,"Tuntas","Belum")</f>
        <v>Belum</v>
      </c>
    </row>
    <row r="51" spans="1:8" s="30" customFormat="1" ht="18.75" customHeight="1">
      <c r="B51" s="27">
        <f>'Analisis (p)'!A53</f>
        <v>40</v>
      </c>
      <c r="C51" s="142">
        <f>'Analisis (p)'!B53</f>
        <v>0</v>
      </c>
      <c r="D51" s="32"/>
      <c r="E51" s="27" t="str">
        <f>'Analisis (p)'!CJ53</f>
        <v/>
      </c>
      <c r="F51" s="39" t="str">
        <f>'Analisis (p)'!CG53</f>
        <v/>
      </c>
      <c r="G51" s="38">
        <v>0</v>
      </c>
      <c r="H51" s="37" t="str">
        <f>IF(G51&gt;='Analisis (p)'!$CI$10/10,"Tuntas","Belum")</f>
        <v>Belum</v>
      </c>
    </row>
    <row r="52" spans="1:8" s="30" customFormat="1" ht="18.75" customHeight="1">
      <c r="B52" s="27">
        <f>'Analisis (p)'!A54</f>
        <v>41</v>
      </c>
      <c r="C52" s="142">
        <f>'Analisis (p)'!B54</f>
        <v>0</v>
      </c>
      <c r="D52" s="32"/>
      <c r="E52" s="27" t="str">
        <f>'Analisis (p)'!CJ54</f>
        <v/>
      </c>
      <c r="F52" s="39" t="str">
        <f>'Analisis (p)'!CG54</f>
        <v/>
      </c>
      <c r="G52" s="38">
        <v>0</v>
      </c>
      <c r="H52" s="37" t="str">
        <f>IF(G52&gt;='Analisis (p)'!$CI$10/10,"Tuntas","Belum")</f>
        <v>Belum</v>
      </c>
    </row>
    <row r="53" spans="1:8" s="30" customFormat="1" ht="18.75" customHeight="1">
      <c r="B53" s="27">
        <f>'Analisis (p)'!A55</f>
        <v>42</v>
      </c>
      <c r="C53" s="142">
        <f>'Analisis (p)'!B55</f>
        <v>0</v>
      </c>
      <c r="D53" s="32"/>
      <c r="E53" s="27" t="str">
        <f>'Analisis (p)'!CJ55</f>
        <v/>
      </c>
      <c r="F53" s="39" t="str">
        <f>'Analisis (p)'!CG55</f>
        <v/>
      </c>
      <c r="G53" s="38">
        <v>0</v>
      </c>
      <c r="H53" s="37" t="str">
        <f>IF(G53&gt;='Analisis (p)'!$CI$10/10,"Tuntas","Belum")</f>
        <v>Belum</v>
      </c>
    </row>
    <row r="54" spans="1:8" s="30" customFormat="1" ht="18.75" customHeight="1">
      <c r="B54" s="27">
        <f>'Analisis (p)'!A56</f>
        <v>43</v>
      </c>
      <c r="C54" s="142">
        <f>'Analisis (p)'!B56</f>
        <v>0</v>
      </c>
      <c r="D54" s="32"/>
      <c r="E54" s="27" t="str">
        <f>'Analisis (p)'!CJ56</f>
        <v/>
      </c>
      <c r="F54" s="39" t="str">
        <f>'Analisis (p)'!CG56</f>
        <v/>
      </c>
      <c r="G54" s="38">
        <v>0</v>
      </c>
      <c r="H54" s="37" t="str">
        <f>IF(G54&gt;='Analisis (p)'!$CI$10/10,"Tuntas","Belum")</f>
        <v>Belum</v>
      </c>
    </row>
    <row r="55" spans="1:8" s="30" customFormat="1" ht="18.75" customHeight="1">
      <c r="B55" s="27">
        <f>'Analisis (p)'!A57</f>
        <v>44</v>
      </c>
      <c r="C55" s="142">
        <f>'Analisis (p)'!B57</f>
        <v>0</v>
      </c>
      <c r="D55" s="32"/>
      <c r="E55" s="27" t="str">
        <f>'Analisis (p)'!CJ57</f>
        <v/>
      </c>
      <c r="F55" s="39" t="str">
        <f>'Analisis (p)'!CG57</f>
        <v/>
      </c>
      <c r="G55" s="38">
        <v>0</v>
      </c>
      <c r="H55" s="37" t="str">
        <f>IF(G55&gt;='Analisis (p)'!$CI$10/10,"Tuntas","Belum")</f>
        <v>Belum</v>
      </c>
    </row>
    <row r="56" spans="1:8" s="30" customFormat="1" ht="18.75" customHeight="1">
      <c r="B56" s="27">
        <f>'Analisis (p)'!A58</f>
        <v>45</v>
      </c>
      <c r="C56" s="142">
        <f>'Analisis (p)'!B58</f>
        <v>0</v>
      </c>
      <c r="D56" s="32"/>
      <c r="E56" s="27" t="str">
        <f>'Analisis (p)'!CJ58</f>
        <v/>
      </c>
      <c r="F56" s="39" t="str">
        <f>'Analisis (p)'!CG58</f>
        <v/>
      </c>
      <c r="G56" s="38">
        <v>0</v>
      </c>
      <c r="H56" s="37" t="str">
        <f>IF(G56&gt;='Analisis (p)'!$CI$10/10,"Tuntas","Belum")</f>
        <v>Belum</v>
      </c>
    </row>
    <row r="58" spans="1:8">
      <c r="A58" s="14"/>
      <c r="B58" s="9"/>
      <c r="C58" s="9"/>
      <c r="D58" s="9"/>
      <c r="E58" s="9"/>
      <c r="F58" s="9"/>
    </row>
    <row r="59" spans="1:8">
      <c r="C59" s="192" t="s">
        <v>23</v>
      </c>
      <c r="D59" s="192"/>
      <c r="E59" s="9"/>
      <c r="G59" s="35" t="str">
        <f>"Pekuncen, "&amp;'Analisis (p)'!CH73</f>
        <v xml:space="preserve">Pekuncen, </v>
      </c>
      <c r="H59" s="9"/>
    </row>
    <row r="60" spans="1:8">
      <c r="C60" s="192" t="s">
        <v>22</v>
      </c>
      <c r="D60" s="192"/>
      <c r="E60" s="9"/>
      <c r="G60" s="201" t="s">
        <v>25</v>
      </c>
      <c r="H60" s="201"/>
    </row>
    <row r="61" spans="1:8">
      <c r="C61" s="9"/>
      <c r="D61" s="9"/>
      <c r="E61" s="9"/>
      <c r="G61" s="9"/>
      <c r="H61" s="9"/>
    </row>
    <row r="62" spans="1:8">
      <c r="C62" s="9"/>
      <c r="D62" s="9"/>
      <c r="E62" s="9"/>
      <c r="G62" s="9"/>
      <c r="H62" s="9"/>
    </row>
    <row r="63" spans="1:8">
      <c r="C63" s="9"/>
      <c r="D63" s="9"/>
      <c r="E63" s="9"/>
      <c r="G63" s="9"/>
      <c r="H63" s="9"/>
    </row>
    <row r="64" spans="1:8">
      <c r="C64" s="10">
        <f>'Analisis (p)'!B78</f>
        <v>0</v>
      </c>
      <c r="D64" s="10"/>
      <c r="E64" s="9"/>
      <c r="G64" s="35">
        <f>'Analisis (p)'!CH78</f>
        <v>0</v>
      </c>
      <c r="H64" s="10"/>
    </row>
    <row r="65" spans="3:8">
      <c r="C65" s="10">
        <f>'Analisis (p)'!B79</f>
        <v>0</v>
      </c>
      <c r="D65" s="10"/>
      <c r="E65" s="9"/>
      <c r="G65" s="35">
        <f>'Analisis (p)'!CH79</f>
        <v>0</v>
      </c>
      <c r="H65" s="10"/>
    </row>
  </sheetData>
  <sheetProtection sheet="1" objects="1" scenarios="1" autoFilter="0"/>
  <autoFilter ref="E11:H56"/>
  <mergeCells count="4">
    <mergeCell ref="A1:G1"/>
    <mergeCell ref="C59:D59"/>
    <mergeCell ref="C60:D60"/>
    <mergeCell ref="G60:H60"/>
  </mergeCells>
  <phoneticPr fontId="0" type="noConversion"/>
  <conditionalFormatting sqref="C12:D56">
    <cfRule type="cellIs" dxfId="1" priority="1" operator="equal">
      <formula>0</formula>
    </cfRule>
  </conditionalFormatting>
  <dataValidations count="2">
    <dataValidation allowBlank="1" showInputMessage="1" showErrorMessage="1" promptTitle="Ini harus diisi" prompt="Saudara harus mengisi se-sel ini&#10;identitas yang benar. Okay !" sqref="E5:E9"/>
    <dataValidation type="whole" allowBlank="1" showInputMessage="1" showErrorMessage="1" errorTitle="Perhatian ... !" error="Diisi dengan nilai perbaikan .. !" promptTitle="Perhatian ... !" prompt="Diisi dengan nilai perbaikan .. !" sqref="G12:G56">
      <formula1>0</formula1>
      <formula2>100</formula2>
    </dataValidation>
  </dataValidations>
  <pageMargins left="0.75" right="0.75" top="1" bottom="1" header="0.5" footer="0.5"/>
  <pageSetup paperSize="256" orientation="portrait" horizontalDpi="0" verticalDpi="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H69"/>
  <sheetViews>
    <sheetView topLeftCell="A10" workbookViewId="0">
      <selection activeCell="G15" sqref="G15"/>
    </sheetView>
  </sheetViews>
  <sheetFormatPr defaultRowHeight="12.75"/>
  <cols>
    <col min="1" max="1" width="3.42578125" customWidth="1"/>
    <col min="2" max="2" width="4.85546875" customWidth="1"/>
    <col min="3" max="3" width="15.7109375" customWidth="1"/>
    <col min="4" max="4" width="2.28515625" customWidth="1"/>
    <col min="5" max="5" width="7.7109375" customWidth="1"/>
    <col min="6" max="6" width="25.140625" customWidth="1"/>
    <col min="7" max="7" width="18" customWidth="1"/>
    <col min="8" max="8" width="15.5703125" customWidth="1"/>
  </cols>
  <sheetData>
    <row r="1" spans="1:8" ht="15.75">
      <c r="A1" s="202" t="s">
        <v>43</v>
      </c>
      <c r="B1" s="202"/>
      <c r="C1" s="202"/>
      <c r="D1" s="202"/>
      <c r="E1" s="202"/>
      <c r="F1" s="202"/>
      <c r="G1" s="202"/>
      <c r="H1" s="202"/>
    </row>
    <row r="2" spans="1:8">
      <c r="A2" s="20"/>
      <c r="B2" s="20"/>
      <c r="C2" s="20"/>
      <c r="D2" s="20"/>
      <c r="E2" s="20"/>
      <c r="F2" s="20"/>
      <c r="G2" s="15"/>
    </row>
    <row r="3" spans="1:8">
      <c r="A3" s="10"/>
      <c r="B3" s="10"/>
      <c r="C3" s="10"/>
      <c r="D3" s="10"/>
      <c r="E3" s="10"/>
      <c r="F3" s="10"/>
      <c r="G3" s="10"/>
    </row>
    <row r="4" spans="1:8">
      <c r="A4" s="9"/>
      <c r="B4" s="9"/>
      <c r="C4" s="9" t="s">
        <v>11</v>
      </c>
      <c r="D4" s="11" t="s">
        <v>17</v>
      </c>
      <c r="E4" s="12" t="s">
        <v>21</v>
      </c>
      <c r="F4" s="9"/>
      <c r="G4" s="9"/>
    </row>
    <row r="5" spans="1:8">
      <c r="A5" s="9"/>
      <c r="B5" s="9"/>
      <c r="C5" s="9" t="s">
        <v>12</v>
      </c>
      <c r="D5" s="11" t="s">
        <v>17</v>
      </c>
      <c r="E5" s="13" t="str">
        <f>'Analisis (p)'!D4</f>
        <v>Ilmu Pengetahuan Alam</v>
      </c>
      <c r="F5" s="9"/>
      <c r="G5" s="9"/>
    </row>
    <row r="6" spans="1:8">
      <c r="A6" s="9"/>
      <c r="B6" s="9"/>
      <c r="C6" s="9" t="s">
        <v>13</v>
      </c>
      <c r="D6" s="11" t="s">
        <v>17</v>
      </c>
      <c r="E6" s="13" t="str">
        <f>'Analisis (p)'!D5</f>
        <v>1.3. Suhu dan Pengukuran</v>
      </c>
      <c r="F6" s="9"/>
      <c r="G6" s="9"/>
    </row>
    <row r="7" spans="1:8">
      <c r="A7" s="9"/>
      <c r="B7" s="9"/>
      <c r="C7" s="9" t="s">
        <v>14</v>
      </c>
      <c r="D7" s="11" t="s">
        <v>17</v>
      </c>
      <c r="E7" s="13" t="str">
        <f>'Analisis (p)'!D6</f>
        <v>7f</v>
      </c>
      <c r="F7" s="9"/>
      <c r="G7" s="9"/>
    </row>
    <row r="8" spans="1:8">
      <c r="A8" s="9"/>
      <c r="B8" s="9"/>
      <c r="C8" s="9" t="s">
        <v>15</v>
      </c>
      <c r="D8" s="11" t="s">
        <v>17</v>
      </c>
      <c r="E8" s="13" t="str">
        <f>'Analisis (p)'!D7</f>
        <v>Ulangan Harian</v>
      </c>
      <c r="F8" s="9"/>
      <c r="G8" s="9"/>
    </row>
    <row r="9" spans="1:8">
      <c r="A9" s="9"/>
      <c r="B9" s="9"/>
      <c r="C9" s="9" t="s">
        <v>16</v>
      </c>
      <c r="D9" s="11" t="s">
        <v>17</v>
      </c>
      <c r="E9" s="13" t="str">
        <f>'Analisis (p)'!D8</f>
        <v>Selasa, 28 September 2010</v>
      </c>
      <c r="F9" s="9"/>
      <c r="G9" s="9"/>
    </row>
    <row r="11" spans="1:8">
      <c r="A11" s="14"/>
    </row>
    <row r="12" spans="1:8">
      <c r="B12" t="s">
        <v>47</v>
      </c>
    </row>
    <row r="13" spans="1:8">
      <c r="B13" t="s">
        <v>46</v>
      </c>
      <c r="E13">
        <v>85</v>
      </c>
      <c r="F13" t="s">
        <v>6</v>
      </c>
    </row>
    <row r="15" spans="1:8" ht="51.75" customHeight="1">
      <c r="B15" s="27" t="s">
        <v>48</v>
      </c>
      <c r="C15" s="33" t="s">
        <v>33</v>
      </c>
      <c r="D15" s="31"/>
      <c r="E15" s="27" t="s">
        <v>49</v>
      </c>
      <c r="F15" s="27" t="s">
        <v>44</v>
      </c>
      <c r="G15" s="27" t="s">
        <v>41</v>
      </c>
      <c r="H15" s="27" t="s">
        <v>45</v>
      </c>
    </row>
    <row r="16" spans="1:8" ht="42.75" customHeight="1">
      <c r="B16" s="27">
        <f>'Analisis (p)'!A14</f>
        <v>1</v>
      </c>
      <c r="C16" s="25" t="str">
        <f>'Analisis (p)'!B14</f>
        <v>ARISTA MUTIARA SYIFA</v>
      </c>
      <c r="D16" s="32"/>
      <c r="E16" s="27" t="str">
        <f>'Analisis (p)'!CJ14</f>
        <v>-</v>
      </c>
      <c r="F16" s="26" t="str">
        <f>IF(E16="-",'Isian Keg Perb &amp; Peng'!$A$17&amp;", "&amp;'Isian Keg Perb &amp; Peng'!$A$18&amp;", "&amp;'Isian Keg Perb &amp; Peng'!$A$19,"")</f>
        <v>, sebelas, duabelas</v>
      </c>
      <c r="G16" s="26" t="str">
        <f>IF(E16="-",'Isian Keg Perb &amp; Peng'!$B$17&amp;", "&amp;'Isian Keg Perb &amp; Peng'!$B$18&amp;", "&amp;'Isian Keg Perb &amp; Peng'!$B$19,"")</f>
        <v xml:space="preserve">, Penugasan, </v>
      </c>
      <c r="H16" s="26" t="str">
        <f>IF(E16="-",'Isian Keg Perb &amp; Peng'!$L$17&amp;", "&amp;'Isian Keg Perb &amp; Peng'!$L$18&amp;", "&amp;'Isian Keg Perb &amp; Peng'!$L$19,"")</f>
        <v xml:space="preserve">, Dikoreksi, </v>
      </c>
    </row>
    <row r="17" spans="2:8" ht="42.75" customHeight="1">
      <c r="B17" s="27">
        <f>'Analisis (p)'!A15</f>
        <v>2</v>
      </c>
      <c r="C17" s="25" t="str">
        <f>'Analisis (p)'!B15</f>
        <v>BEJO WAHYU PRIANTO</v>
      </c>
      <c r="D17" s="32"/>
      <c r="E17" s="27" t="str">
        <f>'Analisis (p)'!CJ15</f>
        <v>-</v>
      </c>
      <c r="F17" s="26" t="str">
        <f>IF(E17="-",'Isian Keg Perb &amp; Peng'!$A$17&amp;", "&amp;'Isian Keg Perb &amp; Peng'!$A$18&amp;", "&amp;'Isian Keg Perb &amp; Peng'!$A$19,"")</f>
        <v>, sebelas, duabelas</v>
      </c>
      <c r="G17" s="26" t="str">
        <f>IF(E17="-",'Isian Keg Perb &amp; Peng'!$B$17&amp;", "&amp;'Isian Keg Perb &amp; Peng'!$B$18&amp;", "&amp;'Isian Keg Perb &amp; Peng'!$B$19,"")</f>
        <v xml:space="preserve">, Penugasan, </v>
      </c>
      <c r="H17" s="26" t="str">
        <f>IF(E17="-",'Isian Keg Perb &amp; Peng'!$L$17&amp;", "&amp;'Isian Keg Perb &amp; Peng'!$L$18&amp;", "&amp;'Isian Keg Perb &amp; Peng'!$L$19,"")</f>
        <v xml:space="preserve">, Dikoreksi, </v>
      </c>
    </row>
    <row r="18" spans="2:8" ht="42.75" customHeight="1">
      <c r="B18" s="27">
        <f>'Analisis (p)'!A16</f>
        <v>3</v>
      </c>
      <c r="C18" s="25" t="str">
        <f>'Analisis (p)'!B16</f>
        <v>DEFI FITRIANI</v>
      </c>
      <c r="D18" s="32"/>
      <c r="E18" s="27" t="str">
        <f>'Analisis (p)'!CJ16</f>
        <v/>
      </c>
      <c r="F18" s="26" t="str">
        <f>IF(E18="-",'Isian Keg Perb &amp; Peng'!$A$17&amp;", "&amp;'Isian Keg Perb &amp; Peng'!$A$18&amp;", "&amp;'Isian Keg Perb &amp; Peng'!$A$19,"")</f>
        <v/>
      </c>
      <c r="G18" s="26" t="str">
        <f>IF(E18="-",'Isian Keg Perb &amp; Peng'!$B$17&amp;", "&amp;'Isian Keg Perb &amp; Peng'!$B$18&amp;", "&amp;'Isian Keg Perb &amp; Peng'!$B$19,"")</f>
        <v/>
      </c>
      <c r="H18" s="26" t="str">
        <f>IF(E18="-",'Isian Keg Perb &amp; Peng'!$L$17&amp;", "&amp;'Isian Keg Perb &amp; Peng'!$L$18&amp;", "&amp;'Isian Keg Perb &amp; Peng'!$L$19,"")</f>
        <v/>
      </c>
    </row>
    <row r="19" spans="2:8" ht="42.75" customHeight="1">
      <c r="B19" s="27">
        <f>'Analisis (p)'!A17</f>
        <v>4</v>
      </c>
      <c r="C19" s="25" t="str">
        <f>'Analisis (p)'!B17</f>
        <v>DESIANA DWIARTINI</v>
      </c>
      <c r="D19" s="32"/>
      <c r="E19" s="27" t="str">
        <f>'Analisis (p)'!CJ17</f>
        <v>X</v>
      </c>
      <c r="F19" s="26" t="str">
        <f>IF(E19="-",'Isian Keg Perb &amp; Peng'!$A$17&amp;", "&amp;'Isian Keg Perb &amp; Peng'!$A$18&amp;", "&amp;'Isian Keg Perb &amp; Peng'!$A$19,"")</f>
        <v/>
      </c>
      <c r="G19" s="26" t="str">
        <f>IF(E19="-",'Isian Keg Perb &amp; Peng'!$B$17&amp;", "&amp;'Isian Keg Perb &amp; Peng'!$B$18&amp;", "&amp;'Isian Keg Perb &amp; Peng'!$B$19,"")</f>
        <v/>
      </c>
      <c r="H19" s="26" t="str">
        <f>IF(E19="-",'Isian Keg Perb &amp; Peng'!$L$17&amp;", "&amp;'Isian Keg Perb &amp; Peng'!$L$18&amp;", "&amp;'Isian Keg Perb &amp; Peng'!$L$19,"")</f>
        <v/>
      </c>
    </row>
    <row r="20" spans="2:8" ht="42.75" customHeight="1">
      <c r="B20" s="27">
        <f>'Analisis (p)'!A18</f>
        <v>5</v>
      </c>
      <c r="C20" s="25" t="str">
        <f>'Analisis (p)'!B18</f>
        <v>DIBYO ADI SUFITROH</v>
      </c>
      <c r="D20" s="32"/>
      <c r="E20" s="27" t="str">
        <f>'Analisis (p)'!CJ18</f>
        <v>-</v>
      </c>
      <c r="F20" s="26" t="str">
        <f>IF(E20="-",'Isian Keg Perb &amp; Peng'!$A$17&amp;", "&amp;'Isian Keg Perb &amp; Peng'!$A$18&amp;", "&amp;'Isian Keg Perb &amp; Peng'!$A$19,"")</f>
        <v>, sebelas, duabelas</v>
      </c>
      <c r="G20" s="26" t="str">
        <f>IF(E20="-",'Isian Keg Perb &amp; Peng'!$B$17&amp;", "&amp;'Isian Keg Perb &amp; Peng'!$B$18&amp;", "&amp;'Isian Keg Perb &amp; Peng'!$B$19,"")</f>
        <v xml:space="preserve">, Penugasan, </v>
      </c>
      <c r="H20" s="26" t="str">
        <f>IF(E20="-",'Isian Keg Perb &amp; Peng'!$L$17&amp;", "&amp;'Isian Keg Perb &amp; Peng'!$L$18&amp;", "&amp;'Isian Keg Perb &amp; Peng'!$L$19,"")</f>
        <v xml:space="preserve">, Dikoreksi, </v>
      </c>
    </row>
    <row r="21" spans="2:8" ht="42.75" customHeight="1">
      <c r="B21" s="27">
        <f>'Analisis (p)'!A19</f>
        <v>6</v>
      </c>
      <c r="C21" s="25" t="str">
        <f>'Analisis (p)'!B19</f>
        <v>DIMAS TEGAR SAFAJAR</v>
      </c>
      <c r="D21" s="32"/>
      <c r="E21" s="27" t="str">
        <f>'Analisis (p)'!CJ19</f>
        <v/>
      </c>
      <c r="F21" s="26" t="str">
        <f>IF(E21="-",'Isian Keg Perb &amp; Peng'!$A$17&amp;", "&amp;'Isian Keg Perb &amp; Peng'!$A$18&amp;", "&amp;'Isian Keg Perb &amp; Peng'!$A$19,"")</f>
        <v/>
      </c>
      <c r="G21" s="26" t="str">
        <f>IF(E21="-",'Isian Keg Perb &amp; Peng'!$B$17&amp;", "&amp;'Isian Keg Perb &amp; Peng'!$B$18&amp;", "&amp;'Isian Keg Perb &amp; Peng'!$B$19,"")</f>
        <v/>
      </c>
      <c r="H21" s="26" t="str">
        <f>IF(E21="-",'Isian Keg Perb &amp; Peng'!$L$17&amp;", "&amp;'Isian Keg Perb &amp; Peng'!$L$18&amp;", "&amp;'Isian Keg Perb &amp; Peng'!$L$19,"")</f>
        <v/>
      </c>
    </row>
    <row r="22" spans="2:8" ht="42.75" customHeight="1">
      <c r="B22" s="27">
        <f>'Analisis (p)'!A20</f>
        <v>7</v>
      </c>
      <c r="C22" s="25" t="str">
        <f>'Analisis (p)'!B20</f>
        <v>EKA PUTRI MARTINA</v>
      </c>
      <c r="D22" s="32"/>
      <c r="E22" s="27" t="str">
        <f>'Analisis (p)'!CJ20</f>
        <v>X</v>
      </c>
      <c r="F22" s="26" t="str">
        <f>IF(E22="-",'Isian Keg Perb &amp; Peng'!$A$17&amp;", "&amp;'Isian Keg Perb &amp; Peng'!$A$18&amp;", "&amp;'Isian Keg Perb &amp; Peng'!$A$19,"")</f>
        <v/>
      </c>
      <c r="G22" s="26" t="str">
        <f>IF(E22="-",'Isian Keg Perb &amp; Peng'!$B$17&amp;", "&amp;'Isian Keg Perb &amp; Peng'!$B$18&amp;", "&amp;'Isian Keg Perb &amp; Peng'!$B$19,"")</f>
        <v/>
      </c>
      <c r="H22" s="26" t="str">
        <f>IF(E22="-",'Isian Keg Perb &amp; Peng'!$L$17&amp;", "&amp;'Isian Keg Perb &amp; Peng'!$L$18&amp;", "&amp;'Isian Keg Perb &amp; Peng'!$L$19,"")</f>
        <v/>
      </c>
    </row>
    <row r="23" spans="2:8" ht="42.75" customHeight="1">
      <c r="B23" s="27">
        <f>'Analisis (p)'!A21</f>
        <v>8</v>
      </c>
      <c r="C23" s="25" t="str">
        <f>'Analisis (p)'!B21</f>
        <v>ENI MELINDAH</v>
      </c>
      <c r="D23" s="32"/>
      <c r="E23" s="27" t="str">
        <f>'Analisis (p)'!CJ21</f>
        <v>-</v>
      </c>
      <c r="F23" s="26" t="str">
        <f>IF(E23="-",'Isian Keg Perb &amp; Peng'!$A$17&amp;", "&amp;'Isian Keg Perb &amp; Peng'!$A$18&amp;", "&amp;'Isian Keg Perb &amp; Peng'!$A$19,"")</f>
        <v>, sebelas, duabelas</v>
      </c>
      <c r="G23" s="26" t="str">
        <f>IF(E23="-",'Isian Keg Perb &amp; Peng'!$B$17&amp;", "&amp;'Isian Keg Perb &amp; Peng'!$B$18&amp;", "&amp;'Isian Keg Perb &amp; Peng'!$B$19,"")</f>
        <v xml:space="preserve">, Penugasan, </v>
      </c>
      <c r="H23" s="26" t="str">
        <f>IF(E23="-",'Isian Keg Perb &amp; Peng'!$L$17&amp;", "&amp;'Isian Keg Perb &amp; Peng'!$L$18&amp;", "&amp;'Isian Keg Perb &amp; Peng'!$L$19,"")</f>
        <v xml:space="preserve">, Dikoreksi, </v>
      </c>
    </row>
    <row r="24" spans="2:8" ht="42.75" customHeight="1">
      <c r="B24" s="27">
        <f>'Analisis (p)'!A22</f>
        <v>9</v>
      </c>
      <c r="C24" s="25" t="str">
        <f>'Analisis (p)'!B22</f>
        <v>FAKHRI ARIANTO</v>
      </c>
      <c r="D24" s="32"/>
      <c r="E24" s="27" t="str">
        <f>'Analisis (p)'!CJ22</f>
        <v>-</v>
      </c>
      <c r="F24" s="26" t="str">
        <f>IF(E24="-",'Isian Keg Perb &amp; Peng'!$A$17&amp;", "&amp;'Isian Keg Perb &amp; Peng'!$A$18&amp;", "&amp;'Isian Keg Perb &amp; Peng'!$A$19,"")</f>
        <v>, sebelas, duabelas</v>
      </c>
      <c r="G24" s="26" t="str">
        <f>IF(E24="-",'Isian Keg Perb &amp; Peng'!$B$17&amp;", "&amp;'Isian Keg Perb &amp; Peng'!$B$18&amp;", "&amp;'Isian Keg Perb &amp; Peng'!$B$19,"")</f>
        <v xml:space="preserve">, Penugasan, </v>
      </c>
      <c r="H24" s="26" t="str">
        <f>IF(E24="-",'Isian Keg Perb &amp; Peng'!$L$17&amp;", "&amp;'Isian Keg Perb &amp; Peng'!$L$18&amp;", "&amp;'Isian Keg Perb &amp; Peng'!$L$19,"")</f>
        <v xml:space="preserve">, Dikoreksi, </v>
      </c>
    </row>
    <row r="25" spans="2:8" ht="42.75" customHeight="1">
      <c r="B25" s="27">
        <f>'Analisis (p)'!A23</f>
        <v>10</v>
      </c>
      <c r="C25" s="25" t="str">
        <f>'Analisis (p)'!B23</f>
        <v>FITRIANINGRUM</v>
      </c>
      <c r="D25" s="32"/>
      <c r="E25" s="27" t="str">
        <f>'Analisis (p)'!CJ23</f>
        <v>X</v>
      </c>
      <c r="F25" s="26" t="str">
        <f>IF(E25="-",'Isian Keg Perb &amp; Peng'!$A$17&amp;", "&amp;'Isian Keg Perb &amp; Peng'!$A$18&amp;", "&amp;'Isian Keg Perb &amp; Peng'!$A$19,"")</f>
        <v/>
      </c>
      <c r="G25" s="26" t="str">
        <f>IF(E25="-",'Isian Keg Perb &amp; Peng'!$B$17&amp;", "&amp;'Isian Keg Perb &amp; Peng'!$B$18&amp;", "&amp;'Isian Keg Perb &amp; Peng'!$B$19,"")</f>
        <v/>
      </c>
      <c r="H25" s="26" t="str">
        <f>IF(E25="-",'Isian Keg Perb &amp; Peng'!$L$17&amp;", "&amp;'Isian Keg Perb &amp; Peng'!$L$18&amp;", "&amp;'Isian Keg Perb &amp; Peng'!$L$19,"")</f>
        <v/>
      </c>
    </row>
    <row r="26" spans="2:8" ht="42.75" customHeight="1">
      <c r="B26" s="27">
        <f>'Analisis (p)'!A24</f>
        <v>11</v>
      </c>
      <c r="C26" s="25" t="str">
        <f>'Analisis (p)'!B24</f>
        <v>HARIS SUNGKOWO</v>
      </c>
      <c r="D26" s="32"/>
      <c r="E26" s="27" t="str">
        <f>'Analisis (p)'!CJ24</f>
        <v>-</v>
      </c>
      <c r="F26" s="26" t="str">
        <f>IF(E26="-",'Isian Keg Perb &amp; Peng'!$A$17&amp;", "&amp;'Isian Keg Perb &amp; Peng'!$A$18&amp;", "&amp;'Isian Keg Perb &amp; Peng'!$A$19,"")</f>
        <v>, sebelas, duabelas</v>
      </c>
      <c r="G26" s="26" t="str">
        <f>IF(E26="-",'Isian Keg Perb &amp; Peng'!$B$17&amp;", "&amp;'Isian Keg Perb &amp; Peng'!$B$18&amp;", "&amp;'Isian Keg Perb &amp; Peng'!$B$19,"")</f>
        <v xml:space="preserve">, Penugasan, </v>
      </c>
      <c r="H26" s="26" t="str">
        <f>IF(E26="-",'Isian Keg Perb &amp; Peng'!$L$17&amp;", "&amp;'Isian Keg Perb &amp; Peng'!$L$18&amp;", "&amp;'Isian Keg Perb &amp; Peng'!$L$19,"")</f>
        <v xml:space="preserve">, Dikoreksi, </v>
      </c>
    </row>
    <row r="27" spans="2:8" ht="42.75" customHeight="1">
      <c r="B27" s="27">
        <f>'Analisis (p)'!A25</f>
        <v>12</v>
      </c>
      <c r="C27" s="25" t="str">
        <f>'Analisis (p)'!B25</f>
        <v>IDA NURYANI</v>
      </c>
      <c r="D27" s="32"/>
      <c r="E27" s="27" t="str">
        <f>'Analisis (p)'!CJ25</f>
        <v>-</v>
      </c>
      <c r="F27" s="26" t="str">
        <f>IF(E27="-",'Isian Keg Perb &amp; Peng'!$A$17&amp;", "&amp;'Isian Keg Perb &amp; Peng'!$A$18&amp;", "&amp;'Isian Keg Perb &amp; Peng'!$A$19,"")</f>
        <v>, sebelas, duabelas</v>
      </c>
      <c r="G27" s="26" t="str">
        <f>IF(E27="-",'Isian Keg Perb &amp; Peng'!$B$17&amp;", "&amp;'Isian Keg Perb &amp; Peng'!$B$18&amp;", "&amp;'Isian Keg Perb &amp; Peng'!$B$19,"")</f>
        <v xml:space="preserve">, Penugasan, </v>
      </c>
      <c r="H27" s="26" t="str">
        <f>IF(E27="-",'Isian Keg Perb &amp; Peng'!$L$17&amp;", "&amp;'Isian Keg Perb &amp; Peng'!$L$18&amp;", "&amp;'Isian Keg Perb &amp; Peng'!$L$19,"")</f>
        <v xml:space="preserve">, Dikoreksi, </v>
      </c>
    </row>
    <row r="28" spans="2:8" ht="42.75" customHeight="1">
      <c r="B28" s="27">
        <f>'Analisis (p)'!A26</f>
        <v>13</v>
      </c>
      <c r="C28" s="25" t="str">
        <f>'Analisis (p)'!B26</f>
        <v>ILHAM SUJUD ROMADLON</v>
      </c>
      <c r="D28" s="32"/>
      <c r="E28" s="27" t="str">
        <f>'Analisis (p)'!CJ26</f>
        <v>-</v>
      </c>
      <c r="F28" s="26" t="str">
        <f>IF(E28="-",'Isian Keg Perb &amp; Peng'!$A$17&amp;", "&amp;'Isian Keg Perb &amp; Peng'!$A$18&amp;", "&amp;'Isian Keg Perb &amp; Peng'!$A$19,"")</f>
        <v>, sebelas, duabelas</v>
      </c>
      <c r="G28" s="26" t="str">
        <f>IF(E28="-",'Isian Keg Perb &amp; Peng'!$B$17&amp;", "&amp;'Isian Keg Perb &amp; Peng'!$B$18&amp;", "&amp;'Isian Keg Perb &amp; Peng'!$B$19,"")</f>
        <v xml:space="preserve">, Penugasan, </v>
      </c>
      <c r="H28" s="26" t="str">
        <f>IF(E28="-",'Isian Keg Perb &amp; Peng'!$L$17&amp;", "&amp;'Isian Keg Perb &amp; Peng'!$L$18&amp;", "&amp;'Isian Keg Perb &amp; Peng'!$L$19,"")</f>
        <v xml:space="preserve">, Dikoreksi, </v>
      </c>
    </row>
    <row r="29" spans="2:8" ht="42.75" customHeight="1">
      <c r="B29" s="27">
        <f>'Analisis (p)'!A27</f>
        <v>14</v>
      </c>
      <c r="C29" s="25" t="str">
        <f>'Analisis (p)'!B27</f>
        <v>IMAH SETIOWATI</v>
      </c>
      <c r="D29" s="32"/>
      <c r="E29" s="27" t="str">
        <f>'Analisis (p)'!CJ27</f>
        <v>X</v>
      </c>
      <c r="F29" s="26" t="str">
        <f>IF(E29="-",'Isian Keg Perb &amp; Peng'!$A$17&amp;", "&amp;'Isian Keg Perb &amp; Peng'!$A$18&amp;", "&amp;'Isian Keg Perb &amp; Peng'!$A$19,"")</f>
        <v/>
      </c>
      <c r="G29" s="26" t="str">
        <f>IF(E29="-",'Isian Keg Perb &amp; Peng'!$B$17&amp;", "&amp;'Isian Keg Perb &amp; Peng'!$B$18&amp;", "&amp;'Isian Keg Perb &amp; Peng'!$B$19,"")</f>
        <v/>
      </c>
      <c r="H29" s="26" t="str">
        <f>IF(E29="-",'Isian Keg Perb &amp; Peng'!$L$17&amp;", "&amp;'Isian Keg Perb &amp; Peng'!$L$18&amp;", "&amp;'Isian Keg Perb &amp; Peng'!$L$19,"")</f>
        <v/>
      </c>
    </row>
    <row r="30" spans="2:8" ht="42.75" customHeight="1">
      <c r="B30" s="27">
        <f>'Analisis (p)'!A28</f>
        <v>15</v>
      </c>
      <c r="C30" s="25" t="str">
        <f>'Analisis (p)'!B28</f>
        <v>KAMIL HIDAYATULLOH</v>
      </c>
      <c r="D30" s="32"/>
      <c r="E30" s="27" t="str">
        <f>'Analisis (p)'!CJ28</f>
        <v>X</v>
      </c>
      <c r="F30" s="26" t="str">
        <f>IF(E30="-",'Isian Keg Perb &amp; Peng'!$A$17&amp;", "&amp;'Isian Keg Perb &amp; Peng'!$A$18&amp;", "&amp;'Isian Keg Perb &amp; Peng'!$A$19,"")</f>
        <v/>
      </c>
      <c r="G30" s="26" t="str">
        <f>IF(E30="-",'Isian Keg Perb &amp; Peng'!$B$17&amp;", "&amp;'Isian Keg Perb &amp; Peng'!$B$18&amp;", "&amp;'Isian Keg Perb &amp; Peng'!$B$19,"")</f>
        <v/>
      </c>
      <c r="H30" s="26" t="str">
        <f>IF(E30="-",'Isian Keg Perb &amp; Peng'!$L$17&amp;", "&amp;'Isian Keg Perb &amp; Peng'!$L$18&amp;", "&amp;'Isian Keg Perb &amp; Peng'!$L$19,"")</f>
        <v/>
      </c>
    </row>
    <row r="31" spans="2:8" ht="42.75" customHeight="1">
      <c r="B31" s="27">
        <f>'Analisis (p)'!A29</f>
        <v>16</v>
      </c>
      <c r="C31" s="25" t="str">
        <f>'Analisis (p)'!B29</f>
        <v>KRIS HENDRIANTO</v>
      </c>
      <c r="D31" s="32"/>
      <c r="E31" s="27" t="str">
        <f>'Analisis (p)'!CJ29</f>
        <v>X</v>
      </c>
      <c r="F31" s="26" t="str">
        <f>IF(E31="-",'Isian Keg Perb &amp; Peng'!$A$17&amp;", "&amp;'Isian Keg Perb &amp; Peng'!$A$18&amp;", "&amp;'Isian Keg Perb &amp; Peng'!$A$19,"")</f>
        <v/>
      </c>
      <c r="G31" s="26" t="str">
        <f>IF(E31="-",'Isian Keg Perb &amp; Peng'!$B$17&amp;", "&amp;'Isian Keg Perb &amp; Peng'!$B$18&amp;", "&amp;'Isian Keg Perb &amp; Peng'!$B$19,"")</f>
        <v/>
      </c>
      <c r="H31" s="26" t="str">
        <f>IF(E31="-",'Isian Keg Perb &amp; Peng'!$L$17&amp;", "&amp;'Isian Keg Perb &amp; Peng'!$L$18&amp;", "&amp;'Isian Keg Perb &amp; Peng'!$L$19,"")</f>
        <v/>
      </c>
    </row>
    <row r="32" spans="2:8" ht="42.75" customHeight="1">
      <c r="B32" s="27">
        <f>'Analisis (p)'!A30</f>
        <v>17</v>
      </c>
      <c r="C32" s="25" t="str">
        <f>'Analisis (p)'!B30</f>
        <v>MUHAMAD KHANIF HIDAYATULOH</v>
      </c>
      <c r="D32" s="32"/>
      <c r="E32" s="27" t="str">
        <f>'Analisis (p)'!CJ30</f>
        <v>-</v>
      </c>
      <c r="F32" s="26" t="str">
        <f>IF(E32="-",'Isian Keg Perb &amp; Peng'!$A$17&amp;", "&amp;'Isian Keg Perb &amp; Peng'!$A$18&amp;", "&amp;'Isian Keg Perb &amp; Peng'!$A$19,"")</f>
        <v>, sebelas, duabelas</v>
      </c>
      <c r="G32" s="26" t="str">
        <f>IF(E32="-",'Isian Keg Perb &amp; Peng'!$B$17&amp;", "&amp;'Isian Keg Perb &amp; Peng'!$B$18&amp;", "&amp;'Isian Keg Perb &amp; Peng'!$B$19,"")</f>
        <v xml:space="preserve">, Penugasan, </v>
      </c>
      <c r="H32" s="26" t="str">
        <f>IF(E32="-",'Isian Keg Perb &amp; Peng'!$L$17&amp;", "&amp;'Isian Keg Perb &amp; Peng'!$L$18&amp;", "&amp;'Isian Keg Perb &amp; Peng'!$L$19,"")</f>
        <v xml:space="preserve">, Dikoreksi, </v>
      </c>
    </row>
    <row r="33" spans="2:8" ht="42.75" customHeight="1">
      <c r="B33" s="27">
        <f>'Analisis (p)'!A31</f>
        <v>18</v>
      </c>
      <c r="C33" s="25" t="str">
        <f>'Analisis (p)'!B31</f>
        <v>MUHAMMAD ARI SOFYAN</v>
      </c>
      <c r="D33" s="32"/>
      <c r="E33" s="27" t="str">
        <f>'Analisis (p)'!CJ31</f>
        <v>-</v>
      </c>
      <c r="F33" s="26" t="str">
        <f>IF(E33="-",'Isian Keg Perb &amp; Peng'!$A$17&amp;", "&amp;'Isian Keg Perb &amp; Peng'!$A$18&amp;", "&amp;'Isian Keg Perb &amp; Peng'!$A$19,"")</f>
        <v>, sebelas, duabelas</v>
      </c>
      <c r="G33" s="26" t="str">
        <f>IF(E33="-",'Isian Keg Perb &amp; Peng'!$B$17&amp;", "&amp;'Isian Keg Perb &amp; Peng'!$B$18&amp;", "&amp;'Isian Keg Perb &amp; Peng'!$B$19,"")</f>
        <v xml:space="preserve">, Penugasan, </v>
      </c>
      <c r="H33" s="26" t="str">
        <f>IF(E33="-",'Isian Keg Perb &amp; Peng'!$L$17&amp;", "&amp;'Isian Keg Perb &amp; Peng'!$L$18&amp;", "&amp;'Isian Keg Perb &amp; Peng'!$L$19,"")</f>
        <v xml:space="preserve">, Dikoreksi, </v>
      </c>
    </row>
    <row r="34" spans="2:8" ht="42.75" customHeight="1">
      <c r="B34" s="27">
        <f>'Analisis (p)'!A32</f>
        <v>19</v>
      </c>
      <c r="C34" s="25" t="str">
        <f>'Analisis (p)'!B32</f>
        <v>RAMA GALIH ARIFANI</v>
      </c>
      <c r="D34" s="32"/>
      <c r="E34" s="27" t="str">
        <f>'Analisis (p)'!CJ32</f>
        <v>-</v>
      </c>
      <c r="F34" s="26" t="str">
        <f>IF(E34="-",'Isian Keg Perb &amp; Peng'!$A$17&amp;", "&amp;'Isian Keg Perb &amp; Peng'!$A$18&amp;", "&amp;'Isian Keg Perb &amp; Peng'!$A$19,"")</f>
        <v>, sebelas, duabelas</v>
      </c>
      <c r="G34" s="26" t="str">
        <f>IF(E34="-",'Isian Keg Perb &amp; Peng'!$B$17&amp;", "&amp;'Isian Keg Perb &amp; Peng'!$B$18&amp;", "&amp;'Isian Keg Perb &amp; Peng'!$B$19,"")</f>
        <v xml:space="preserve">, Penugasan, </v>
      </c>
      <c r="H34" s="26" t="str">
        <f>IF(E34="-",'Isian Keg Perb &amp; Peng'!$L$17&amp;", "&amp;'Isian Keg Perb &amp; Peng'!$L$18&amp;", "&amp;'Isian Keg Perb &amp; Peng'!$L$19,"")</f>
        <v xml:space="preserve">, Dikoreksi, </v>
      </c>
    </row>
    <row r="35" spans="2:8" ht="42.75" customHeight="1">
      <c r="B35" s="27">
        <f>'Analisis (p)'!A33</f>
        <v>20</v>
      </c>
      <c r="C35" s="25" t="str">
        <f>'Analisis (p)'!B33</f>
        <v>RAMADHANI ESA PRASETYO</v>
      </c>
      <c r="D35" s="32"/>
      <c r="E35" s="27" t="str">
        <f>'Analisis (p)'!CJ33</f>
        <v>-</v>
      </c>
      <c r="F35" s="26" t="str">
        <f>IF(E35="-",'Isian Keg Perb &amp; Peng'!$A$17&amp;", "&amp;'Isian Keg Perb &amp; Peng'!$A$18&amp;", "&amp;'Isian Keg Perb &amp; Peng'!$A$19,"")</f>
        <v>, sebelas, duabelas</v>
      </c>
      <c r="G35" s="26" t="str">
        <f>IF(E35="-",'Isian Keg Perb &amp; Peng'!$B$17&amp;", "&amp;'Isian Keg Perb &amp; Peng'!$B$18&amp;", "&amp;'Isian Keg Perb &amp; Peng'!$B$19,"")</f>
        <v xml:space="preserve">, Penugasan, </v>
      </c>
      <c r="H35" s="26" t="str">
        <f>IF(E35="-",'Isian Keg Perb &amp; Peng'!$L$17&amp;", "&amp;'Isian Keg Perb &amp; Peng'!$L$18&amp;", "&amp;'Isian Keg Perb &amp; Peng'!$L$19,"")</f>
        <v xml:space="preserve">, Dikoreksi, </v>
      </c>
    </row>
    <row r="36" spans="2:8" ht="42.75" customHeight="1">
      <c r="B36" s="27">
        <f>'Analisis (p)'!A34</f>
        <v>21</v>
      </c>
      <c r="C36" s="25" t="str">
        <f>'Analisis (p)'!B34</f>
        <v>RENI SETIANINGSIH</v>
      </c>
      <c r="D36" s="32"/>
      <c r="E36" s="27" t="str">
        <f>'Analisis (p)'!CJ34</f>
        <v>-</v>
      </c>
      <c r="F36" s="26" t="str">
        <f>IF(E36="-",'Isian Keg Perb &amp; Peng'!$A$17&amp;", "&amp;'Isian Keg Perb &amp; Peng'!$A$18&amp;", "&amp;'Isian Keg Perb &amp; Peng'!$A$19,"")</f>
        <v>, sebelas, duabelas</v>
      </c>
      <c r="G36" s="26" t="str">
        <f>IF(E36="-",'Isian Keg Perb &amp; Peng'!$B$17&amp;", "&amp;'Isian Keg Perb &amp; Peng'!$B$18&amp;", "&amp;'Isian Keg Perb &amp; Peng'!$B$19,"")</f>
        <v xml:space="preserve">, Penugasan, </v>
      </c>
      <c r="H36" s="26" t="str">
        <f>IF(E36="-",'Isian Keg Perb &amp; Peng'!$L$17&amp;", "&amp;'Isian Keg Perb &amp; Peng'!$L$18&amp;", "&amp;'Isian Keg Perb &amp; Peng'!$L$19,"")</f>
        <v xml:space="preserve">, Dikoreksi, </v>
      </c>
    </row>
    <row r="37" spans="2:8" ht="42.75" customHeight="1">
      <c r="B37" s="27">
        <f>'Analisis (p)'!A35</f>
        <v>22</v>
      </c>
      <c r="C37" s="25" t="str">
        <f>'Analisis (p)'!B35</f>
        <v>RUSWENDI</v>
      </c>
      <c r="D37" s="32"/>
      <c r="E37" s="27" t="str">
        <f>'Analisis (p)'!CJ35</f>
        <v>X</v>
      </c>
      <c r="F37" s="26" t="str">
        <f>IF(E37="-",'Isian Keg Perb &amp; Peng'!$A$17&amp;", "&amp;'Isian Keg Perb &amp; Peng'!$A$18&amp;", "&amp;'Isian Keg Perb &amp; Peng'!$A$19,"")</f>
        <v/>
      </c>
      <c r="G37" s="26" t="str">
        <f>IF(E37="-",'Isian Keg Perb &amp; Peng'!$B$17&amp;", "&amp;'Isian Keg Perb &amp; Peng'!$B$18&amp;", "&amp;'Isian Keg Perb &amp; Peng'!$B$19,"")</f>
        <v/>
      </c>
      <c r="H37" s="26" t="str">
        <f>IF(E37="-",'Isian Keg Perb &amp; Peng'!$L$17&amp;", "&amp;'Isian Keg Perb &amp; Peng'!$L$18&amp;", "&amp;'Isian Keg Perb &amp; Peng'!$L$19,"")</f>
        <v/>
      </c>
    </row>
    <row r="38" spans="2:8" ht="42.75" customHeight="1">
      <c r="B38" s="27">
        <f>'Analisis (p)'!A36</f>
        <v>23</v>
      </c>
      <c r="C38" s="25" t="str">
        <f>'Analisis (p)'!B36</f>
        <v>SHELLA PUSPITARINI</v>
      </c>
      <c r="D38" s="32"/>
      <c r="E38" s="27" t="str">
        <f>'Analisis (p)'!CJ36</f>
        <v>-</v>
      </c>
      <c r="F38" s="26" t="str">
        <f>IF(E38="-",'Isian Keg Perb &amp; Peng'!$A$17&amp;", "&amp;'Isian Keg Perb &amp; Peng'!$A$18&amp;", "&amp;'Isian Keg Perb &amp; Peng'!$A$19,"")</f>
        <v>, sebelas, duabelas</v>
      </c>
      <c r="G38" s="26" t="str">
        <f>IF(E38="-",'Isian Keg Perb &amp; Peng'!$B$17&amp;", "&amp;'Isian Keg Perb &amp; Peng'!$B$18&amp;", "&amp;'Isian Keg Perb &amp; Peng'!$B$19,"")</f>
        <v xml:space="preserve">, Penugasan, </v>
      </c>
      <c r="H38" s="26" t="str">
        <f>IF(E38="-",'Isian Keg Perb &amp; Peng'!$L$17&amp;", "&amp;'Isian Keg Perb &amp; Peng'!$L$18&amp;", "&amp;'Isian Keg Perb &amp; Peng'!$L$19,"")</f>
        <v xml:space="preserve">, Dikoreksi, </v>
      </c>
    </row>
    <row r="39" spans="2:8" ht="42.75" customHeight="1">
      <c r="B39" s="27">
        <f>'Analisis (p)'!A37</f>
        <v>24</v>
      </c>
      <c r="C39" s="25" t="str">
        <f>'Analisis (p)'!B37</f>
        <v>SILVIA AGUSTIN</v>
      </c>
      <c r="D39" s="32"/>
      <c r="E39" s="27" t="str">
        <f>'Analisis (p)'!CJ37</f>
        <v>-</v>
      </c>
      <c r="F39" s="26" t="str">
        <f>IF(E39="-",'Isian Keg Perb &amp; Peng'!$A$17&amp;", "&amp;'Isian Keg Perb &amp; Peng'!$A$18&amp;", "&amp;'Isian Keg Perb &amp; Peng'!$A$19,"")</f>
        <v>, sebelas, duabelas</v>
      </c>
      <c r="G39" s="26" t="str">
        <f>IF(E39="-",'Isian Keg Perb &amp; Peng'!$B$17&amp;", "&amp;'Isian Keg Perb &amp; Peng'!$B$18&amp;", "&amp;'Isian Keg Perb &amp; Peng'!$B$19,"")</f>
        <v xml:space="preserve">, Penugasan, </v>
      </c>
      <c r="H39" s="26" t="str">
        <f>IF(E39="-",'Isian Keg Perb &amp; Peng'!$L$17&amp;", "&amp;'Isian Keg Perb &amp; Peng'!$L$18&amp;", "&amp;'Isian Keg Perb &amp; Peng'!$L$19,"")</f>
        <v xml:space="preserve">, Dikoreksi, </v>
      </c>
    </row>
    <row r="40" spans="2:8" ht="42.75" customHeight="1">
      <c r="B40" s="27">
        <f>'Analisis (p)'!A38</f>
        <v>25</v>
      </c>
      <c r="C40" s="25" t="str">
        <f>'Analisis (p)'!B38</f>
        <v>SITI ASIYAH</v>
      </c>
      <c r="D40" s="32"/>
      <c r="E40" s="27" t="str">
        <f>'Analisis (p)'!CJ38</f>
        <v>X</v>
      </c>
      <c r="F40" s="26" t="str">
        <f>IF(E40="-",'Isian Keg Perb &amp; Peng'!$A$17&amp;", "&amp;'Isian Keg Perb &amp; Peng'!$A$18&amp;", "&amp;'Isian Keg Perb &amp; Peng'!$A$19,"")</f>
        <v/>
      </c>
      <c r="G40" s="26" t="str">
        <f>IF(E40="-",'Isian Keg Perb &amp; Peng'!$B$17&amp;", "&amp;'Isian Keg Perb &amp; Peng'!$B$18&amp;", "&amp;'Isian Keg Perb &amp; Peng'!$B$19,"")</f>
        <v/>
      </c>
      <c r="H40" s="26" t="str">
        <f>IF(E40="-",'Isian Keg Perb &amp; Peng'!$L$17&amp;", "&amp;'Isian Keg Perb &amp; Peng'!$L$18&amp;", "&amp;'Isian Keg Perb &amp; Peng'!$L$19,"")</f>
        <v/>
      </c>
    </row>
    <row r="41" spans="2:8" ht="42.75" customHeight="1">
      <c r="B41" s="27">
        <f>'Analisis (p)'!A39</f>
        <v>26</v>
      </c>
      <c r="C41" s="25" t="str">
        <f>'Analisis (p)'!B39</f>
        <v>SYAIFUDIN</v>
      </c>
      <c r="D41" s="32"/>
      <c r="E41" s="27" t="str">
        <f>'Analisis (p)'!CJ39</f>
        <v>-</v>
      </c>
      <c r="F41" s="26" t="str">
        <f>IF(E41="-",'Isian Keg Perb &amp; Peng'!$A$17&amp;", "&amp;'Isian Keg Perb &amp; Peng'!$A$18&amp;", "&amp;'Isian Keg Perb &amp; Peng'!$A$19,"")</f>
        <v>, sebelas, duabelas</v>
      </c>
      <c r="G41" s="26" t="str">
        <f>IF(E41="-",'Isian Keg Perb &amp; Peng'!$B$17&amp;", "&amp;'Isian Keg Perb &amp; Peng'!$B$18&amp;", "&amp;'Isian Keg Perb &amp; Peng'!$B$19,"")</f>
        <v xml:space="preserve">, Penugasan, </v>
      </c>
      <c r="H41" s="26" t="str">
        <f>IF(E41="-",'Isian Keg Perb &amp; Peng'!$L$17&amp;", "&amp;'Isian Keg Perb &amp; Peng'!$L$18&amp;", "&amp;'Isian Keg Perb &amp; Peng'!$L$19,"")</f>
        <v xml:space="preserve">, Dikoreksi, </v>
      </c>
    </row>
    <row r="42" spans="2:8" ht="42.75" customHeight="1">
      <c r="B42" s="27">
        <f>'Analisis (p)'!A40</f>
        <v>27</v>
      </c>
      <c r="C42" s="25" t="str">
        <f>'Analisis (p)'!B40</f>
        <v>TRISNO NURHIYANSYAH</v>
      </c>
      <c r="D42" s="32"/>
      <c r="E42" s="27" t="str">
        <f>'Analisis (p)'!CJ40</f>
        <v>-</v>
      </c>
      <c r="F42" s="26" t="str">
        <f>IF(E42="-",'Isian Keg Perb &amp; Peng'!$A$17&amp;", "&amp;'Isian Keg Perb &amp; Peng'!$A$18&amp;", "&amp;'Isian Keg Perb &amp; Peng'!$A$19,"")</f>
        <v>, sebelas, duabelas</v>
      </c>
      <c r="G42" s="26" t="str">
        <f>IF(E42="-",'Isian Keg Perb &amp; Peng'!$B$17&amp;", "&amp;'Isian Keg Perb &amp; Peng'!$B$18&amp;", "&amp;'Isian Keg Perb &amp; Peng'!$B$19,"")</f>
        <v xml:space="preserve">, Penugasan, </v>
      </c>
      <c r="H42" s="26" t="str">
        <f>IF(E42="-",'Isian Keg Perb &amp; Peng'!$L$17&amp;", "&amp;'Isian Keg Perb &amp; Peng'!$L$18&amp;", "&amp;'Isian Keg Perb &amp; Peng'!$L$19,"")</f>
        <v xml:space="preserve">, Dikoreksi, </v>
      </c>
    </row>
    <row r="43" spans="2:8" ht="42.75" customHeight="1">
      <c r="B43" s="27">
        <f>'Analisis (p)'!A41</f>
        <v>28</v>
      </c>
      <c r="C43" s="25" t="str">
        <f>'Analisis (p)'!B41</f>
        <v>VIKI PRADANA WANDASAH</v>
      </c>
      <c r="D43" s="32"/>
      <c r="E43" s="27" t="str">
        <f>'Analisis (p)'!CJ41</f>
        <v>X</v>
      </c>
      <c r="F43" s="26" t="str">
        <f>IF(E43="-",'Isian Keg Perb &amp; Peng'!$A$17&amp;", "&amp;'Isian Keg Perb &amp; Peng'!$A$18&amp;", "&amp;'Isian Keg Perb &amp; Peng'!$A$19,"")</f>
        <v/>
      </c>
      <c r="G43" s="26" t="str">
        <f>IF(E43="-",'Isian Keg Perb &amp; Peng'!$B$17&amp;", "&amp;'Isian Keg Perb &amp; Peng'!$B$18&amp;", "&amp;'Isian Keg Perb &amp; Peng'!$B$19,"")</f>
        <v/>
      </c>
      <c r="H43" s="26" t="str">
        <f>IF(E43="-",'Isian Keg Perb &amp; Peng'!$L$17&amp;", "&amp;'Isian Keg Perb &amp; Peng'!$L$18&amp;", "&amp;'Isian Keg Perb &amp; Peng'!$L$19,"")</f>
        <v/>
      </c>
    </row>
    <row r="44" spans="2:8" ht="42.75" customHeight="1">
      <c r="B44" s="27">
        <f>'Analisis (p)'!A42</f>
        <v>29</v>
      </c>
      <c r="C44" s="25" t="str">
        <f>'Analisis (p)'!B42</f>
        <v>VIRYAL LULU FAKHIRA</v>
      </c>
      <c r="D44" s="32"/>
      <c r="E44" s="27" t="str">
        <f>'Analisis (p)'!CJ42</f>
        <v>-</v>
      </c>
      <c r="F44" s="26" t="str">
        <f>IF(E44="-",'Isian Keg Perb &amp; Peng'!$A$17&amp;", "&amp;'Isian Keg Perb &amp; Peng'!$A$18&amp;", "&amp;'Isian Keg Perb &amp; Peng'!$A$19,"")</f>
        <v>, sebelas, duabelas</v>
      </c>
      <c r="G44" s="26" t="str">
        <f>IF(E44="-",'Isian Keg Perb &amp; Peng'!$B$17&amp;", "&amp;'Isian Keg Perb &amp; Peng'!$B$18&amp;", "&amp;'Isian Keg Perb &amp; Peng'!$B$19,"")</f>
        <v xml:space="preserve">, Penugasan, </v>
      </c>
      <c r="H44" s="26" t="str">
        <f>IF(E44="-",'Isian Keg Perb &amp; Peng'!$L$17&amp;", "&amp;'Isian Keg Perb &amp; Peng'!$L$18&amp;", "&amp;'Isian Keg Perb &amp; Peng'!$L$19,"")</f>
        <v xml:space="preserve">, Dikoreksi, </v>
      </c>
    </row>
    <row r="45" spans="2:8" ht="42.75" customHeight="1">
      <c r="B45" s="27">
        <f>'Analisis (p)'!A43</f>
        <v>30</v>
      </c>
      <c r="C45" s="25" t="str">
        <f>'Analisis (p)'!B43</f>
        <v>WAHYU ANGGUN SASMITA DEWI</v>
      </c>
      <c r="D45" s="32"/>
      <c r="E45" s="27" t="str">
        <f>'Analisis (p)'!CJ43</f>
        <v>-</v>
      </c>
      <c r="F45" s="26" t="str">
        <f>IF(E45="-",'Isian Keg Perb &amp; Peng'!$A$17&amp;", "&amp;'Isian Keg Perb &amp; Peng'!$A$18&amp;", "&amp;'Isian Keg Perb &amp; Peng'!$A$19,"")</f>
        <v>, sebelas, duabelas</v>
      </c>
      <c r="G45" s="26" t="str">
        <f>IF(E45="-",'Isian Keg Perb &amp; Peng'!$B$17&amp;", "&amp;'Isian Keg Perb &amp; Peng'!$B$18&amp;", "&amp;'Isian Keg Perb &amp; Peng'!$B$19,"")</f>
        <v xml:space="preserve">, Penugasan, </v>
      </c>
      <c r="H45" s="26" t="str">
        <f>IF(E45="-",'Isian Keg Perb &amp; Peng'!$L$17&amp;", "&amp;'Isian Keg Perb &amp; Peng'!$L$18&amp;", "&amp;'Isian Keg Perb &amp; Peng'!$L$19,"")</f>
        <v xml:space="preserve">, Dikoreksi, </v>
      </c>
    </row>
    <row r="46" spans="2:8" ht="42.75" customHeight="1">
      <c r="B46" s="27">
        <f>'Analisis (p)'!A44</f>
        <v>31</v>
      </c>
      <c r="C46" s="25" t="str">
        <f>'Analisis (p)'!B44</f>
        <v>WAHYU SETIA LAIYLA</v>
      </c>
      <c r="D46" s="32"/>
      <c r="E46" s="27" t="str">
        <f>'Analisis (p)'!CJ44</f>
        <v>-</v>
      </c>
      <c r="F46" s="26" t="str">
        <f>IF(E46="-",'Isian Keg Perb &amp; Peng'!$A$17&amp;", "&amp;'Isian Keg Perb &amp; Peng'!$A$18&amp;", "&amp;'Isian Keg Perb &amp; Peng'!$A$19,"")</f>
        <v>, sebelas, duabelas</v>
      </c>
      <c r="G46" s="26" t="str">
        <f>IF(E46="-",'Isian Keg Perb &amp; Peng'!$B$17&amp;", "&amp;'Isian Keg Perb &amp; Peng'!$B$18&amp;", "&amp;'Isian Keg Perb &amp; Peng'!$B$19,"")</f>
        <v xml:space="preserve">, Penugasan, </v>
      </c>
      <c r="H46" s="26" t="str">
        <f>IF(E46="-",'Isian Keg Perb &amp; Peng'!$L$17&amp;", "&amp;'Isian Keg Perb &amp; Peng'!$L$18&amp;", "&amp;'Isian Keg Perb &amp; Peng'!$L$19,"")</f>
        <v xml:space="preserve">, Dikoreksi, </v>
      </c>
    </row>
    <row r="47" spans="2:8" ht="42.75" customHeight="1">
      <c r="B47" s="27">
        <f>'Analisis (p)'!A45</f>
        <v>32</v>
      </c>
      <c r="C47" s="25" t="str">
        <f>'Analisis (p)'!B45</f>
        <v>WINDA PRIHATIN</v>
      </c>
      <c r="D47" s="32"/>
      <c r="E47" s="27" t="str">
        <f>'Analisis (p)'!CJ45</f>
        <v>-</v>
      </c>
      <c r="F47" s="26" t="str">
        <f>IF(E47="-",'Isian Keg Perb &amp; Peng'!$A$17&amp;", "&amp;'Isian Keg Perb &amp; Peng'!$A$18&amp;", "&amp;'Isian Keg Perb &amp; Peng'!$A$19,"")</f>
        <v>, sebelas, duabelas</v>
      </c>
      <c r="G47" s="26" t="str">
        <f>IF(E47="-",'Isian Keg Perb &amp; Peng'!$B$17&amp;", "&amp;'Isian Keg Perb &amp; Peng'!$B$18&amp;", "&amp;'Isian Keg Perb &amp; Peng'!$B$19,"")</f>
        <v xml:space="preserve">, Penugasan, </v>
      </c>
      <c r="H47" s="26" t="str">
        <f>IF(E47="-",'Isian Keg Perb &amp; Peng'!$L$17&amp;", "&amp;'Isian Keg Perb &amp; Peng'!$L$18&amp;", "&amp;'Isian Keg Perb &amp; Peng'!$L$19,"")</f>
        <v xml:space="preserve">, Dikoreksi, </v>
      </c>
    </row>
    <row r="48" spans="2:8" ht="42.75" customHeight="1">
      <c r="B48" s="27">
        <f>'Analisis (p)'!A46</f>
        <v>33</v>
      </c>
      <c r="C48" s="25" t="str">
        <f>'Analisis (p)'!B46</f>
        <v>YUNI SAFITRI</v>
      </c>
      <c r="D48" s="32"/>
      <c r="E48" s="27" t="str">
        <f>'Analisis (p)'!CJ46</f>
        <v>X</v>
      </c>
      <c r="F48" s="26" t="str">
        <f>IF(E48="-",'Isian Keg Perb &amp; Peng'!$A$17&amp;", "&amp;'Isian Keg Perb &amp; Peng'!$A$18&amp;", "&amp;'Isian Keg Perb &amp; Peng'!$A$19,"")</f>
        <v/>
      </c>
      <c r="G48" s="26" t="str">
        <f>IF(E48="-",'Isian Keg Perb &amp; Peng'!$B$17&amp;", "&amp;'Isian Keg Perb &amp; Peng'!$B$18&amp;", "&amp;'Isian Keg Perb &amp; Peng'!$B$19,"")</f>
        <v/>
      </c>
      <c r="H48" s="26" t="str">
        <f>IF(E48="-",'Isian Keg Perb &amp; Peng'!$L$17&amp;", "&amp;'Isian Keg Perb &amp; Peng'!$L$18&amp;", "&amp;'Isian Keg Perb &amp; Peng'!$L$19,"")</f>
        <v/>
      </c>
    </row>
    <row r="49" spans="2:8" ht="42.75" customHeight="1">
      <c r="B49" s="27">
        <f>'Analisis (p)'!A47</f>
        <v>34</v>
      </c>
      <c r="C49" s="25" t="str">
        <f>'Analisis (p)'!B47</f>
        <v>ZAHRA AZIZAH</v>
      </c>
      <c r="D49" s="32"/>
      <c r="E49" s="27" t="str">
        <f>'Analisis (p)'!CJ47</f>
        <v>-</v>
      </c>
      <c r="F49" s="26" t="str">
        <f>IF(E49="-",'Isian Keg Perb &amp; Peng'!$A$17&amp;", "&amp;'Isian Keg Perb &amp; Peng'!$A$18&amp;", "&amp;'Isian Keg Perb &amp; Peng'!$A$19,"")</f>
        <v>, sebelas, duabelas</v>
      </c>
      <c r="G49" s="26" t="str">
        <f>IF(E49="-",'Isian Keg Perb &amp; Peng'!$B$17&amp;", "&amp;'Isian Keg Perb &amp; Peng'!$B$18&amp;", "&amp;'Isian Keg Perb &amp; Peng'!$B$19,"")</f>
        <v xml:space="preserve">, Penugasan, </v>
      </c>
      <c r="H49" s="26" t="str">
        <f>IF(E49="-",'Isian Keg Perb &amp; Peng'!$L$17&amp;", "&amp;'Isian Keg Perb &amp; Peng'!$L$18&amp;", "&amp;'Isian Keg Perb &amp; Peng'!$L$19,"")</f>
        <v xml:space="preserve">, Dikoreksi, </v>
      </c>
    </row>
    <row r="50" spans="2:8" ht="42.75" customHeight="1">
      <c r="B50" s="27">
        <f>'Analisis (p)'!A48</f>
        <v>35</v>
      </c>
      <c r="C50" s="25">
        <f>'Analisis (p)'!B48</f>
        <v>0</v>
      </c>
      <c r="D50" s="32"/>
      <c r="E50" s="27" t="str">
        <f>'Analisis (p)'!CJ48</f>
        <v/>
      </c>
      <c r="F50" s="26" t="str">
        <f>IF(E50="-",'Isian Keg Perb &amp; Peng'!$A$17&amp;", "&amp;'Isian Keg Perb &amp; Peng'!$A$18&amp;", "&amp;'Isian Keg Perb &amp; Peng'!$A$19,"")</f>
        <v/>
      </c>
      <c r="G50" s="26" t="str">
        <f>IF(E50="-",'Isian Keg Perb &amp; Peng'!$B$17&amp;", "&amp;'Isian Keg Perb &amp; Peng'!$B$18&amp;", "&amp;'Isian Keg Perb &amp; Peng'!$B$19,"")</f>
        <v/>
      </c>
      <c r="H50" s="26" t="str">
        <f>IF(E50="-",'Isian Keg Perb &amp; Peng'!$L$17&amp;", "&amp;'Isian Keg Perb &amp; Peng'!$L$18&amp;", "&amp;'Isian Keg Perb &amp; Peng'!$L$19,"")</f>
        <v/>
      </c>
    </row>
    <row r="51" spans="2:8" ht="42.75" customHeight="1">
      <c r="B51" s="27">
        <f>'Analisis (p)'!A49</f>
        <v>36</v>
      </c>
      <c r="C51" s="25">
        <f>'Analisis (p)'!B49</f>
        <v>0</v>
      </c>
      <c r="D51" s="32"/>
      <c r="E51" s="27" t="str">
        <f>'Analisis (p)'!CJ49</f>
        <v/>
      </c>
      <c r="F51" s="26" t="str">
        <f>IF(E51="-",'Isian Keg Perb &amp; Peng'!$A$17&amp;", "&amp;'Isian Keg Perb &amp; Peng'!$A$18&amp;", "&amp;'Isian Keg Perb &amp; Peng'!$A$19,"")</f>
        <v/>
      </c>
      <c r="G51" s="26" t="str">
        <f>IF(E51="-",'Isian Keg Perb &amp; Peng'!$B$17&amp;", "&amp;'Isian Keg Perb &amp; Peng'!$B$18&amp;", "&amp;'Isian Keg Perb &amp; Peng'!$B$19,"")</f>
        <v/>
      </c>
      <c r="H51" s="26" t="str">
        <f>IF(E51="-",'Isian Keg Perb &amp; Peng'!$L$17&amp;", "&amp;'Isian Keg Perb &amp; Peng'!$L$18&amp;", "&amp;'Isian Keg Perb &amp; Peng'!$L$19,"")</f>
        <v/>
      </c>
    </row>
    <row r="52" spans="2:8" ht="42.75" customHeight="1">
      <c r="B52" s="27">
        <f>'Analisis (p)'!A50</f>
        <v>37</v>
      </c>
      <c r="C52" s="25">
        <f>'Analisis (p)'!B50</f>
        <v>0</v>
      </c>
      <c r="D52" s="32"/>
      <c r="E52" s="27" t="str">
        <f>'Analisis (p)'!CJ50</f>
        <v/>
      </c>
      <c r="F52" s="26" t="str">
        <f>IF(E52="-",'Isian Keg Perb &amp; Peng'!$A$17&amp;", "&amp;'Isian Keg Perb &amp; Peng'!$A$18&amp;", "&amp;'Isian Keg Perb &amp; Peng'!$A$19,"")</f>
        <v/>
      </c>
      <c r="G52" s="26" t="str">
        <f>IF(E52="-",'Isian Keg Perb &amp; Peng'!$B$17&amp;", "&amp;'Isian Keg Perb &amp; Peng'!$B$18&amp;", "&amp;'Isian Keg Perb &amp; Peng'!$B$19,"")</f>
        <v/>
      </c>
      <c r="H52" s="26" t="str">
        <f>IF(E52="-",'Isian Keg Perb &amp; Peng'!$L$17&amp;", "&amp;'Isian Keg Perb &amp; Peng'!$L$18&amp;", "&amp;'Isian Keg Perb &amp; Peng'!$L$19,"")</f>
        <v/>
      </c>
    </row>
    <row r="53" spans="2:8" ht="42.75" customHeight="1">
      <c r="B53" s="27">
        <f>'Analisis (p)'!A51</f>
        <v>38</v>
      </c>
      <c r="C53" s="25">
        <f>'Analisis (p)'!B51</f>
        <v>0</v>
      </c>
      <c r="D53" s="32"/>
      <c r="E53" s="27" t="str">
        <f>'Analisis (p)'!CJ51</f>
        <v/>
      </c>
      <c r="F53" s="26" t="str">
        <f>IF(E53="-",'Isian Keg Perb &amp; Peng'!$A$17&amp;", "&amp;'Isian Keg Perb &amp; Peng'!$A$18&amp;", "&amp;'Isian Keg Perb &amp; Peng'!$A$19,"")</f>
        <v/>
      </c>
      <c r="G53" s="26" t="str">
        <f>IF(E53="-",'Isian Keg Perb &amp; Peng'!$B$17&amp;", "&amp;'Isian Keg Perb &amp; Peng'!$B$18&amp;", "&amp;'Isian Keg Perb &amp; Peng'!$B$19,"")</f>
        <v/>
      </c>
      <c r="H53" s="26" t="str">
        <f>IF(E53="-",'Isian Keg Perb &amp; Peng'!$L$17&amp;", "&amp;'Isian Keg Perb &amp; Peng'!$L$18&amp;", "&amp;'Isian Keg Perb &amp; Peng'!$L$19,"")</f>
        <v/>
      </c>
    </row>
    <row r="54" spans="2:8" ht="42.75" customHeight="1">
      <c r="B54" s="27">
        <f>'Analisis (p)'!A52</f>
        <v>39</v>
      </c>
      <c r="C54" s="25">
        <f>'Analisis (p)'!B52</f>
        <v>0</v>
      </c>
      <c r="D54" s="32"/>
      <c r="E54" s="27" t="str">
        <f>'Analisis (p)'!CJ52</f>
        <v/>
      </c>
      <c r="F54" s="26" t="str">
        <f>IF(E54="-",'Isian Keg Perb &amp; Peng'!$A$17&amp;", "&amp;'Isian Keg Perb &amp; Peng'!$A$18&amp;", "&amp;'Isian Keg Perb &amp; Peng'!$A$19,"")</f>
        <v/>
      </c>
      <c r="G54" s="26" t="str">
        <f>IF(E54="-",'Isian Keg Perb &amp; Peng'!$B$17&amp;", "&amp;'Isian Keg Perb &amp; Peng'!$B$18&amp;", "&amp;'Isian Keg Perb &amp; Peng'!$B$19,"")</f>
        <v/>
      </c>
      <c r="H54" s="26" t="str">
        <f>IF(E54="-",'Isian Keg Perb &amp; Peng'!$L$17&amp;", "&amp;'Isian Keg Perb &amp; Peng'!$L$18&amp;", "&amp;'Isian Keg Perb &amp; Peng'!$L$19,"")</f>
        <v/>
      </c>
    </row>
    <row r="55" spans="2:8" ht="42.75" customHeight="1">
      <c r="B55" s="27">
        <f>'Analisis (p)'!A53</f>
        <v>40</v>
      </c>
      <c r="C55" s="25">
        <f>'Analisis (p)'!B53</f>
        <v>0</v>
      </c>
      <c r="D55" s="32"/>
      <c r="E55" s="27" t="str">
        <f>'Analisis (p)'!CJ53</f>
        <v/>
      </c>
      <c r="F55" s="26" t="str">
        <f>IF(E55="-",'Isian Keg Perb &amp; Peng'!$A$17&amp;", "&amp;'Isian Keg Perb &amp; Peng'!$A$18&amp;", "&amp;'Isian Keg Perb &amp; Peng'!$A$19,"")</f>
        <v/>
      </c>
      <c r="G55" s="26" t="str">
        <f>IF(E55="-",'Isian Keg Perb &amp; Peng'!$B$17&amp;", "&amp;'Isian Keg Perb &amp; Peng'!$B$18&amp;", "&amp;'Isian Keg Perb &amp; Peng'!$B$19,"")</f>
        <v/>
      </c>
      <c r="H55" s="26" t="str">
        <f>IF(E55="-",'Isian Keg Perb &amp; Peng'!$L$17&amp;", "&amp;'Isian Keg Perb &amp; Peng'!$L$18&amp;", "&amp;'Isian Keg Perb &amp; Peng'!$L$19,"")</f>
        <v/>
      </c>
    </row>
    <row r="56" spans="2:8" ht="42.75" customHeight="1">
      <c r="B56" s="27">
        <f>'Analisis (p)'!A54</f>
        <v>41</v>
      </c>
      <c r="C56" s="25">
        <f>'Analisis (p)'!B54</f>
        <v>0</v>
      </c>
      <c r="D56" s="32"/>
      <c r="E56" s="27" t="str">
        <f>'Analisis (p)'!CJ54</f>
        <v/>
      </c>
      <c r="F56" s="26" t="str">
        <f>IF(E56="-",'Isian Keg Perb &amp; Peng'!$A$17&amp;", "&amp;'Isian Keg Perb &amp; Peng'!$A$18&amp;", "&amp;'Isian Keg Perb &amp; Peng'!$A$19,"")</f>
        <v/>
      </c>
      <c r="G56" s="26" t="str">
        <f>IF(E56="-",'Isian Keg Perb &amp; Peng'!$B$17&amp;", "&amp;'Isian Keg Perb &amp; Peng'!$B$18&amp;", "&amp;'Isian Keg Perb &amp; Peng'!$B$19,"")</f>
        <v/>
      </c>
      <c r="H56" s="26" t="str">
        <f>IF(E56="-",'Isian Keg Perb &amp; Peng'!$L$17&amp;", "&amp;'Isian Keg Perb &amp; Peng'!$L$18&amp;", "&amp;'Isian Keg Perb &amp; Peng'!$L$19,"")</f>
        <v/>
      </c>
    </row>
    <row r="57" spans="2:8" ht="42.75" customHeight="1">
      <c r="B57" s="27">
        <f>'Analisis (p)'!A55</f>
        <v>42</v>
      </c>
      <c r="C57" s="25">
        <f>'Analisis (p)'!B55</f>
        <v>0</v>
      </c>
      <c r="D57" s="32"/>
      <c r="E57" s="27" t="str">
        <f>'Analisis (p)'!CJ55</f>
        <v/>
      </c>
      <c r="F57" s="26" t="str">
        <f>IF(E57="-",'Isian Keg Perb &amp; Peng'!$A$17&amp;", "&amp;'Isian Keg Perb &amp; Peng'!$A$18&amp;", "&amp;'Isian Keg Perb &amp; Peng'!$A$19,"")</f>
        <v/>
      </c>
      <c r="G57" s="26" t="str">
        <f>IF(E57="-",'Isian Keg Perb &amp; Peng'!$B$17&amp;", "&amp;'Isian Keg Perb &amp; Peng'!$B$18&amp;", "&amp;'Isian Keg Perb &amp; Peng'!$B$19,"")</f>
        <v/>
      </c>
      <c r="H57" s="26" t="str">
        <f>IF(E57="-",'Isian Keg Perb &amp; Peng'!$L$17&amp;", "&amp;'Isian Keg Perb &amp; Peng'!$L$18&amp;", "&amp;'Isian Keg Perb &amp; Peng'!$L$19,"")</f>
        <v/>
      </c>
    </row>
    <row r="58" spans="2:8" ht="42.75" customHeight="1">
      <c r="B58" s="27">
        <f>'Analisis (p)'!A56</f>
        <v>43</v>
      </c>
      <c r="C58" s="25">
        <f>'Analisis (p)'!B56</f>
        <v>0</v>
      </c>
      <c r="D58" s="32"/>
      <c r="E58" s="27" t="str">
        <f>'Analisis (p)'!CJ56</f>
        <v/>
      </c>
      <c r="F58" s="26" t="str">
        <f>IF(E58="-",'Isian Keg Perb &amp; Peng'!$A$17&amp;", "&amp;'Isian Keg Perb &amp; Peng'!$A$18&amp;", "&amp;'Isian Keg Perb &amp; Peng'!$A$19,"")</f>
        <v/>
      </c>
      <c r="G58" s="26" t="str">
        <f>IF(E58="-",'Isian Keg Perb &amp; Peng'!$B$17&amp;", "&amp;'Isian Keg Perb &amp; Peng'!$B$18&amp;", "&amp;'Isian Keg Perb &amp; Peng'!$B$19,"")</f>
        <v/>
      </c>
      <c r="H58" s="26" t="str">
        <f>IF(E58="-",'Isian Keg Perb &amp; Peng'!$L$17&amp;", "&amp;'Isian Keg Perb &amp; Peng'!$L$18&amp;", "&amp;'Isian Keg Perb &amp; Peng'!$L$19,"")</f>
        <v/>
      </c>
    </row>
    <row r="59" spans="2:8" ht="42.75" customHeight="1">
      <c r="B59" s="27">
        <f>'Analisis (p)'!A57</f>
        <v>44</v>
      </c>
      <c r="C59" s="25">
        <f>'Analisis (p)'!B57</f>
        <v>0</v>
      </c>
      <c r="D59" s="32"/>
      <c r="E59" s="27" t="str">
        <f>'Analisis (p)'!CJ57</f>
        <v/>
      </c>
      <c r="F59" s="26" t="str">
        <f>IF(E59="-",'Isian Keg Perb &amp; Peng'!$A$17&amp;", "&amp;'Isian Keg Perb &amp; Peng'!$A$18&amp;", "&amp;'Isian Keg Perb &amp; Peng'!$A$19,"")</f>
        <v/>
      </c>
      <c r="G59" s="26" t="str">
        <f>IF(E59="-",'Isian Keg Perb &amp; Peng'!$B$17&amp;", "&amp;'Isian Keg Perb &amp; Peng'!$B$18&amp;", "&amp;'Isian Keg Perb &amp; Peng'!$B$19,"")</f>
        <v/>
      </c>
      <c r="H59" s="26" t="str">
        <f>IF(E59="-",'Isian Keg Perb &amp; Peng'!$L$17&amp;", "&amp;'Isian Keg Perb &amp; Peng'!$L$18&amp;", "&amp;'Isian Keg Perb &amp; Peng'!$L$19,"")</f>
        <v/>
      </c>
    </row>
    <row r="60" spans="2:8" ht="42.75" customHeight="1">
      <c r="B60" s="27">
        <f>'Analisis (p)'!A58</f>
        <v>45</v>
      </c>
      <c r="C60" s="25">
        <f>'Analisis (p)'!B58</f>
        <v>0</v>
      </c>
      <c r="D60" s="32"/>
      <c r="E60" s="27" t="str">
        <f>'Analisis (p)'!CJ58</f>
        <v/>
      </c>
      <c r="F60" s="26" t="str">
        <f>IF(E60="-",'Isian Keg Perb &amp; Peng'!$A$17&amp;", "&amp;'Isian Keg Perb &amp; Peng'!$A$18&amp;", "&amp;'Isian Keg Perb &amp; Peng'!$A$19,"")</f>
        <v/>
      </c>
      <c r="G60" s="26" t="str">
        <f>IF(E60="-",'Isian Keg Perb &amp; Peng'!$B$17&amp;", "&amp;'Isian Keg Perb &amp; Peng'!$B$18&amp;", "&amp;'Isian Keg Perb &amp; Peng'!$B$19,"")</f>
        <v/>
      </c>
      <c r="H60" s="26" t="str">
        <f>IF(E60="-",'Isian Keg Perb &amp; Peng'!$L$17&amp;", "&amp;'Isian Keg Perb &amp; Peng'!$L$18&amp;", "&amp;'Isian Keg Perb &amp; Peng'!$L$19,"")</f>
        <v/>
      </c>
    </row>
    <row r="61" spans="2:8" ht="12.75" customHeight="1"/>
    <row r="62" spans="2:8" ht="12.75" customHeight="1"/>
    <row r="63" spans="2:8" ht="12.75" customHeight="1">
      <c r="C63" s="192" t="s">
        <v>23</v>
      </c>
      <c r="D63" s="192"/>
      <c r="E63" s="9"/>
      <c r="F63" s="9"/>
      <c r="G63" s="35" t="str">
        <f>"Pekuncen, "&amp;'Analisis (p)'!CH73</f>
        <v xml:space="preserve">Pekuncen, </v>
      </c>
      <c r="H63" s="9"/>
    </row>
    <row r="64" spans="2:8" ht="12.75" customHeight="1">
      <c r="C64" s="192" t="s">
        <v>22</v>
      </c>
      <c r="D64" s="192"/>
      <c r="E64" s="9"/>
      <c r="F64" s="9"/>
      <c r="G64" s="201" t="s">
        <v>25</v>
      </c>
      <c r="H64" s="201"/>
    </row>
    <row r="65" spans="3:8" ht="12.75" customHeight="1">
      <c r="C65" s="9"/>
      <c r="D65" s="9"/>
      <c r="E65" s="9"/>
      <c r="F65" s="9"/>
      <c r="G65" s="9"/>
      <c r="H65" s="9"/>
    </row>
    <row r="66" spans="3:8">
      <c r="C66" s="9"/>
      <c r="D66" s="9"/>
      <c r="E66" s="9"/>
      <c r="F66" s="9"/>
      <c r="G66" s="9"/>
      <c r="H66" s="9"/>
    </row>
    <row r="67" spans="3:8">
      <c r="C67" s="9"/>
      <c r="D67" s="9"/>
      <c r="E67" s="9"/>
      <c r="F67" s="9"/>
      <c r="G67" s="9"/>
      <c r="H67" s="9"/>
    </row>
    <row r="68" spans="3:8">
      <c r="C68" s="10">
        <f>'Analisis (p)'!B78</f>
        <v>0</v>
      </c>
      <c r="D68" s="10"/>
      <c r="E68" s="9"/>
      <c r="F68" s="9"/>
      <c r="G68" s="35">
        <f>'Analisis (p)'!CH78</f>
        <v>0</v>
      </c>
      <c r="H68" s="10"/>
    </row>
    <row r="69" spans="3:8">
      <c r="C69" s="10">
        <f>'Analisis (p)'!B79</f>
        <v>0</v>
      </c>
      <c r="D69" s="10"/>
      <c r="E69" s="9"/>
      <c r="F69" s="9"/>
      <c r="G69" s="35">
        <f>'Analisis (p)'!CH79</f>
        <v>0</v>
      </c>
      <c r="H69" s="10"/>
    </row>
  </sheetData>
  <sheetProtection sheet="1" objects="1" scenarios="1" autoFilter="0"/>
  <autoFilter ref="E15:H60"/>
  <mergeCells count="4">
    <mergeCell ref="A1:H1"/>
    <mergeCell ref="C63:D63"/>
    <mergeCell ref="C64:D64"/>
    <mergeCell ref="G64:H64"/>
  </mergeCells>
  <phoneticPr fontId="0" type="noConversion"/>
  <conditionalFormatting sqref="C16:D60">
    <cfRule type="cellIs" dxfId="0" priority="1" operator="equal">
      <formula>0</formula>
    </cfRule>
  </conditionalFormatting>
  <dataValidations disablePrompts="1" count="2">
    <dataValidation allowBlank="1" showInputMessage="1" showErrorMessage="1" promptTitle="Ini harus diisi" prompt="Saudara harus mengisi se-sel ini&#10;identitas yang benar. Okay !" sqref="E5:E9"/>
    <dataValidation type="decimal" allowBlank="1" showInputMessage="1" showErrorMessage="1" sqref="E13">
      <formula1>60</formula1>
      <formula2>100</formula2>
    </dataValidation>
  </dataValidations>
  <pageMargins left="0.75" right="0.48" top="0.54" bottom="1" header="0.5" footer="0.5"/>
  <pageSetup paperSize="256"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Nama2Siswa</vt:lpstr>
      <vt:lpstr>Koreksi (p)</vt:lpstr>
      <vt:lpstr>Analisis (p)</vt:lpstr>
      <vt:lpstr>Ketuntasan (p)</vt:lpstr>
      <vt:lpstr>Isian Keg Perb &amp; Peng</vt:lpstr>
      <vt:lpstr>Prog Perbaikan (p)</vt:lpstr>
      <vt:lpstr>Hasil Perbaikan (p)</vt:lpstr>
      <vt:lpstr>Pengayaan (P)</vt:lpstr>
      <vt:lpstr>'Ketuntasan (p)'!Print_Titles</vt:lpstr>
      <vt:lpstr>'Pengayaan (P)'!Print_Titles</vt:lpstr>
    </vt:vector>
  </TitlesOfParts>
  <Company>Bismilah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Wakhid</dc:creator>
  <cp:lastModifiedBy>SMPN2PEKUNCEN</cp:lastModifiedBy>
  <cp:lastPrinted>2010-08-29T22:25:54Z</cp:lastPrinted>
  <dcterms:created xsi:type="dcterms:W3CDTF">2005-04-08T16:01:05Z</dcterms:created>
  <dcterms:modified xsi:type="dcterms:W3CDTF">2010-10-13T03:21:25Z</dcterms:modified>
</cp:coreProperties>
</file>